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fileSharing userName="Estelle BATTIN" algorithmName="SHA-512" hashValue="e/8jDG0KM5M5OVIhAqRwsB7+ojQw+o59c/91dANpBXHHRyr4X6FPvtGPeGLjdVg/Dj4JZ1TjHuNrTQd21kguLQ==" saltValue="SHsKVn6LiOKLzGuAU3/kig==" spinCount="100000"/>
  <workbookPr/>
  <mc:AlternateContent xmlns:mc="http://schemas.openxmlformats.org/markup-compatibility/2006">
    <mc:Choice Requires="x15">
      <x15ac:absPath xmlns:x15ac="http://schemas.microsoft.com/office/spreadsheetml/2010/11/ac" url="/Users/estellebattin/Dropbox/*.*.*.*.* ORGANISATION À COMPTER DE SEPTEMBRE 2024 *.*.*.*/5-Dossier Pédagogique - ORGANISATION 2024-2025/AA-Planning cours 2025-2026/"/>
    </mc:Choice>
  </mc:AlternateContent>
  <xr:revisionPtr revIDLastSave="0" documentId="13_ncr:10001_{60162BB9-2603-1440-AEF2-C29EB5C6A58F}" xr6:coauthVersionLast="47" xr6:coauthVersionMax="47" xr10:uidLastSave="{00000000-0000-0000-0000-000000000000}"/>
  <bookViews>
    <workbookView xWindow="260" yWindow="760" windowWidth="29100" windowHeight="18140" tabRatio="540" xr2:uid="{C431896B-A7ED-A24C-9EE0-63477CA7B702}"/>
  </bookViews>
  <sheets>
    <sheet name="Cours AN1" sheetId="5" r:id="rId1"/>
    <sheet name="Sept. 2025" sheetId="6" r:id="rId2"/>
    <sheet name="Oct. 2025" sheetId="7" r:id="rId3"/>
    <sheet name="Nov. 2025" sheetId="8" r:id="rId4"/>
    <sheet name="Déc-2025" sheetId="9" r:id="rId5"/>
    <sheet name="Jan. 2026" sheetId="11" r:id="rId6"/>
    <sheet name="Fev. 2026" sheetId="13" r:id="rId7"/>
    <sheet name="Mar. 2026" sheetId="14" r:id="rId8"/>
    <sheet name="Avr. 2026" sheetId="15" r:id="rId9"/>
    <sheet name="Mai 2026" sheetId="16" r:id="rId10"/>
    <sheet name="Juin 2026" sheetId="17" r:id="rId11"/>
    <sheet name="Jui. 2026" sheetId="18" r:id="rId12"/>
    <sheet name="Feuil3" sheetId="12" r:id="rId13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5" l="1"/>
  <c r="D13" i="5"/>
  <c r="D12" i="5"/>
  <c r="F29" i="5" s="1"/>
  <c r="D18" i="5"/>
  <c r="D16" i="5"/>
  <c r="D7" i="5"/>
  <c r="D6" i="5"/>
  <c r="D15" i="5"/>
  <c r="D8" i="5"/>
  <c r="D5" i="5"/>
  <c r="D4" i="5"/>
  <c r="D4" i="18"/>
  <c r="E4" i="18" s="1"/>
  <c r="F4" i="18" s="1"/>
  <c r="G4" i="18" s="1"/>
  <c r="H4" i="18" s="1"/>
  <c r="I4" i="18" s="1"/>
  <c r="J4" i="18" s="1"/>
  <c r="K4" i="18" s="1"/>
  <c r="L4" i="18" s="1"/>
  <c r="M4" i="18" s="1"/>
  <c r="N4" i="18" s="1"/>
  <c r="O4" i="18" s="1"/>
  <c r="P4" i="18" s="1"/>
  <c r="Q4" i="18" s="1"/>
  <c r="R4" i="18" s="1"/>
  <c r="S4" i="18" s="1"/>
  <c r="T4" i="18" s="1"/>
  <c r="U4" i="18" s="1"/>
  <c r="V4" i="18" s="1"/>
  <c r="W4" i="18" s="1"/>
  <c r="X4" i="18" s="1"/>
  <c r="Y4" i="18" s="1"/>
  <c r="Z4" i="18" s="1"/>
  <c r="AA4" i="18" s="1"/>
  <c r="AB4" i="18" s="1"/>
  <c r="AC4" i="18" s="1"/>
  <c r="AD4" i="18" s="1"/>
  <c r="AE4" i="18" s="1"/>
  <c r="AF4" i="18" s="1"/>
  <c r="AG4" i="18" s="1"/>
  <c r="D4" i="17"/>
  <c r="E4" i="17" s="1"/>
  <c r="F4" i="17" s="1"/>
  <c r="G4" i="17" s="1"/>
  <c r="H4" i="17" s="1"/>
  <c r="I4" i="17" s="1"/>
  <c r="J4" i="17" s="1"/>
  <c r="K4" i="17" s="1"/>
  <c r="L4" i="17" s="1"/>
  <c r="M4" i="17" s="1"/>
  <c r="N4" i="17" s="1"/>
  <c r="O4" i="17" s="1"/>
  <c r="P4" i="17" s="1"/>
  <c r="Q4" i="17" s="1"/>
  <c r="R4" i="17" s="1"/>
  <c r="S4" i="17" s="1"/>
  <c r="T4" i="17" s="1"/>
  <c r="U4" i="17" s="1"/>
  <c r="V4" i="17" s="1"/>
  <c r="W4" i="17" s="1"/>
  <c r="X4" i="17" s="1"/>
  <c r="Y4" i="17" s="1"/>
  <c r="Z4" i="17" s="1"/>
  <c r="AA4" i="17" s="1"/>
  <c r="AB4" i="17" s="1"/>
  <c r="AC4" i="17" s="1"/>
  <c r="AD4" i="17" s="1"/>
  <c r="AE4" i="17" s="1"/>
  <c r="AF4" i="17" s="1"/>
  <c r="D4" i="16"/>
  <c r="E4" i="16" s="1"/>
  <c r="F4" i="16" s="1"/>
  <c r="G4" i="16" s="1"/>
  <c r="H4" i="16" s="1"/>
  <c r="I4" i="16" s="1"/>
  <c r="J4" i="16" s="1"/>
  <c r="K4" i="16" s="1"/>
  <c r="L4" i="16" s="1"/>
  <c r="M4" i="16" s="1"/>
  <c r="N4" i="16" s="1"/>
  <c r="O4" i="16" s="1"/>
  <c r="P4" i="16" s="1"/>
  <c r="Q4" i="16" s="1"/>
  <c r="R4" i="16" s="1"/>
  <c r="S4" i="16" s="1"/>
  <c r="T4" i="16" s="1"/>
  <c r="U4" i="16" s="1"/>
  <c r="V4" i="16" s="1"/>
  <c r="W4" i="16" s="1"/>
  <c r="X4" i="16" s="1"/>
  <c r="Y4" i="16" s="1"/>
  <c r="Z4" i="16" s="1"/>
  <c r="AA4" i="16" s="1"/>
  <c r="AB4" i="16" s="1"/>
  <c r="AC4" i="16" s="1"/>
  <c r="AD4" i="16" s="1"/>
  <c r="AE4" i="16" s="1"/>
  <c r="AF4" i="16" s="1"/>
  <c r="AG4" i="16" s="1"/>
  <c r="D4" i="15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s="1"/>
  <c r="Q4" i="15" s="1"/>
  <c r="R4" i="15" s="1"/>
  <c r="S4" i="15" s="1"/>
  <c r="T4" i="15" s="1"/>
  <c r="U4" i="15" s="1"/>
  <c r="V4" i="15" s="1"/>
  <c r="W4" i="15" s="1"/>
  <c r="X4" i="15" s="1"/>
  <c r="Y4" i="15" s="1"/>
  <c r="Z4" i="15" s="1"/>
  <c r="AA4" i="15" s="1"/>
  <c r="AB4" i="15" s="1"/>
  <c r="AC4" i="15" s="1"/>
  <c r="AD4" i="15" s="1"/>
  <c r="AE4" i="15" s="1"/>
  <c r="AF4" i="15" s="1"/>
  <c r="D4" i="14"/>
  <c r="E4" i="14" s="1"/>
  <c r="F4" i="14" s="1"/>
  <c r="G4" i="14" s="1"/>
  <c r="H4" i="14" s="1"/>
  <c r="I4" i="14" s="1"/>
  <c r="J4" i="14" s="1"/>
  <c r="K4" i="14" s="1"/>
  <c r="L4" i="14" s="1"/>
  <c r="M4" i="14" s="1"/>
  <c r="N4" i="14" s="1"/>
  <c r="O4" i="14" s="1"/>
  <c r="P4" i="14" s="1"/>
  <c r="Q4" i="14" s="1"/>
  <c r="R4" i="14" s="1"/>
  <c r="S4" i="14" s="1"/>
  <c r="T4" i="14" s="1"/>
  <c r="U4" i="14" s="1"/>
  <c r="V4" i="14" s="1"/>
  <c r="W4" i="14" s="1"/>
  <c r="X4" i="14" s="1"/>
  <c r="Y4" i="14" s="1"/>
  <c r="Z4" i="14" s="1"/>
  <c r="AA4" i="14" s="1"/>
  <c r="AB4" i="14" s="1"/>
  <c r="AC4" i="14" s="1"/>
  <c r="AD4" i="14" s="1"/>
  <c r="AE4" i="14" s="1"/>
  <c r="AF4" i="14" s="1"/>
  <c r="AG4" i="14" s="1"/>
  <c r="D4" i="13"/>
  <c r="E4" i="13" s="1"/>
  <c r="F4" i="13" s="1"/>
  <c r="G4" i="13" s="1"/>
  <c r="H4" i="13" s="1"/>
  <c r="I4" i="13" s="1"/>
  <c r="J4" i="13" s="1"/>
  <c r="K4" i="13" s="1"/>
  <c r="L4" i="13" s="1"/>
  <c r="M4" i="13" s="1"/>
  <c r="N4" i="13" s="1"/>
  <c r="O4" i="13" s="1"/>
  <c r="P4" i="13" s="1"/>
  <c r="Q4" i="13" s="1"/>
  <c r="R4" i="13" s="1"/>
  <c r="S4" i="13" s="1"/>
  <c r="T4" i="13" s="1"/>
  <c r="U4" i="13" s="1"/>
  <c r="V4" i="13" s="1"/>
  <c r="W4" i="13" s="1"/>
  <c r="X4" i="13" s="1"/>
  <c r="Y4" i="13" s="1"/>
  <c r="Z4" i="13" s="1"/>
  <c r="AA4" i="13" s="1"/>
  <c r="AB4" i="13" s="1"/>
  <c r="AC4" i="13" s="1"/>
  <c r="AD4" i="13" s="1"/>
  <c r="D4" i="11"/>
  <c r="E4" i="11" s="1"/>
  <c r="F4" i="11" s="1"/>
  <c r="G4" i="11" s="1"/>
  <c r="H4" i="11" s="1"/>
  <c r="I4" i="11" s="1"/>
  <c r="J4" i="11" s="1"/>
  <c r="K4" i="11" s="1"/>
  <c r="L4" i="11" s="1"/>
  <c r="M4" i="11" s="1"/>
  <c r="N4" i="11" s="1"/>
  <c r="O4" i="11" s="1"/>
  <c r="P4" i="11" s="1"/>
  <c r="Q4" i="11" s="1"/>
  <c r="R4" i="11" s="1"/>
  <c r="S4" i="11" s="1"/>
  <c r="T4" i="11" s="1"/>
  <c r="U4" i="11" s="1"/>
  <c r="V4" i="11" s="1"/>
  <c r="W4" i="11" s="1"/>
  <c r="X4" i="11" s="1"/>
  <c r="Y4" i="11" s="1"/>
  <c r="Z4" i="11" s="1"/>
  <c r="AA4" i="11" s="1"/>
  <c r="AB4" i="11" s="1"/>
  <c r="AC4" i="11" s="1"/>
  <c r="AD4" i="11" s="1"/>
  <c r="AE4" i="11" s="1"/>
  <c r="AF4" i="11" s="1"/>
  <c r="AG4" i="11" s="1"/>
  <c r="D4" i="9"/>
  <c r="E4" i="9" s="1"/>
  <c r="F4" i="9" s="1"/>
  <c r="G4" i="9" s="1"/>
  <c r="H4" i="9" s="1"/>
  <c r="I4" i="9" s="1"/>
  <c r="J4" i="9" s="1"/>
  <c r="K4" i="9" s="1"/>
  <c r="L4" i="9" s="1"/>
  <c r="M4" i="9" s="1"/>
  <c r="N4" i="9" s="1"/>
  <c r="O4" i="9" s="1"/>
  <c r="P4" i="9" s="1"/>
  <c r="Q4" i="9" s="1"/>
  <c r="R4" i="9" s="1"/>
  <c r="S4" i="9" s="1"/>
  <c r="T4" i="9" s="1"/>
  <c r="U4" i="9" s="1"/>
  <c r="V4" i="9" s="1"/>
  <c r="W4" i="9" s="1"/>
  <c r="X4" i="9" s="1"/>
  <c r="Y4" i="9" s="1"/>
  <c r="Z4" i="9" s="1"/>
  <c r="AA4" i="9" s="1"/>
  <c r="AB4" i="9" s="1"/>
  <c r="AC4" i="9" s="1"/>
  <c r="AD4" i="9" s="1"/>
  <c r="AE4" i="9" s="1"/>
  <c r="AF4" i="9" s="1"/>
  <c r="AG4" i="9" s="1"/>
  <c r="D5" i="8"/>
  <c r="E5" i="8" s="1"/>
  <c r="F5" i="8" s="1"/>
  <c r="G5" i="8" s="1"/>
  <c r="H5" i="8" s="1"/>
  <c r="I5" i="8" s="1"/>
  <c r="J5" i="8" s="1"/>
  <c r="K5" i="8" s="1"/>
  <c r="L5" i="8" s="1"/>
  <c r="M5" i="8" s="1"/>
  <c r="N5" i="8" s="1"/>
  <c r="O5" i="8" s="1"/>
  <c r="P5" i="8" s="1"/>
  <c r="Q5" i="8" s="1"/>
  <c r="R5" i="8" s="1"/>
  <c r="S5" i="8" s="1"/>
  <c r="T5" i="8" s="1"/>
  <c r="U5" i="8" s="1"/>
  <c r="V5" i="8" s="1"/>
  <c r="W5" i="8" s="1"/>
  <c r="X5" i="8" s="1"/>
  <c r="Y5" i="8" s="1"/>
  <c r="Z5" i="8" s="1"/>
  <c r="AA5" i="8" s="1"/>
  <c r="AB5" i="8" s="1"/>
  <c r="AC5" i="8" s="1"/>
  <c r="AD5" i="8" s="1"/>
  <c r="AE5" i="8" s="1"/>
  <c r="AF5" i="8" s="1"/>
  <c r="D4" i="7"/>
  <c r="E4" i="7" s="1"/>
  <c r="F4" i="7" s="1"/>
  <c r="G4" i="7" s="1"/>
  <c r="H4" i="7" s="1"/>
  <c r="I4" i="7" s="1"/>
  <c r="J4" i="7" s="1"/>
  <c r="K4" i="7" s="1"/>
  <c r="L4" i="7" s="1"/>
  <c r="M4" i="7" s="1"/>
  <c r="N4" i="7" s="1"/>
  <c r="O4" i="7" s="1"/>
  <c r="P4" i="7" s="1"/>
  <c r="Q4" i="7" s="1"/>
  <c r="R4" i="7" s="1"/>
  <c r="S4" i="7" s="1"/>
  <c r="T4" i="7" s="1"/>
  <c r="U4" i="7" s="1"/>
  <c r="V4" i="7" s="1"/>
  <c r="W4" i="7" s="1"/>
  <c r="X4" i="7" s="1"/>
  <c r="Y4" i="7" s="1"/>
  <c r="Z4" i="7" s="1"/>
  <c r="AA4" i="7" s="1"/>
  <c r="AB4" i="7" s="1"/>
  <c r="AC4" i="7" s="1"/>
  <c r="AD4" i="7" s="1"/>
  <c r="AE4" i="7" s="1"/>
  <c r="AF4" i="7" s="1"/>
  <c r="AG4" i="7" s="1"/>
  <c r="E4" i="6"/>
  <c r="F4" i="6" s="1"/>
  <c r="G4" i="6" s="1"/>
  <c r="H4" i="6" s="1"/>
  <c r="I4" i="6" s="1"/>
  <c r="J4" i="6" s="1"/>
  <c r="K4" i="6" s="1"/>
  <c r="L4" i="6" s="1"/>
  <c r="M4" i="6" s="1"/>
  <c r="N4" i="6" s="1"/>
  <c r="O4" i="6" s="1"/>
  <c r="P4" i="6" s="1"/>
  <c r="Q4" i="6" s="1"/>
  <c r="R4" i="6" s="1"/>
  <c r="S4" i="6" s="1"/>
  <c r="T4" i="6" s="1"/>
  <c r="U4" i="6" s="1"/>
  <c r="V4" i="6" s="1"/>
  <c r="W4" i="6" s="1"/>
  <c r="X4" i="6" s="1"/>
  <c r="Y4" i="6" s="1"/>
  <c r="Z4" i="6" s="1"/>
  <c r="AA4" i="6" s="1"/>
  <c r="AB4" i="6" s="1"/>
  <c r="AC4" i="6" s="1"/>
  <c r="AD4" i="6" s="1"/>
  <c r="AE4" i="6" s="1"/>
  <c r="AF4" i="6" s="1"/>
  <c r="AG4" i="6" s="1"/>
  <c r="F12" i="5" l="1"/>
  <c r="F27" i="5"/>
  <c r="D22" i="5"/>
  <c r="F28" i="5"/>
  <c r="F30" i="5" l="1"/>
  <c r="G28" i="5" s="1"/>
  <c r="G27" i="5" l="1"/>
  <c r="G29" i="5"/>
</calcChain>
</file>

<file path=xl/sharedStrings.xml><?xml version="1.0" encoding="utf-8"?>
<sst xmlns="http://schemas.openxmlformats.org/spreadsheetml/2006/main" count="791" uniqueCount="171">
  <si>
    <t xml:space="preserve">Heures </t>
  </si>
  <si>
    <t>Contrôle</t>
  </si>
  <si>
    <t>Septembre 2025</t>
  </si>
  <si>
    <t>Octobre 2025</t>
  </si>
  <si>
    <t>Novembre 2025</t>
  </si>
  <si>
    <t>Décembre 2025</t>
  </si>
  <si>
    <t>Noël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</si>
  <si>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</si>
  <si>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</si>
  <si>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</si>
  <si>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</si>
  <si>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</si>
  <si>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</si>
  <si>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</si>
  <si>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ANNÉE 1, Semestre 1 &amp; 2</t>
  </si>
  <si>
    <t>UV</t>
  </si>
  <si>
    <t>En réserve : Etienne et Denis</t>
  </si>
  <si>
    <t>Denis RIGUAL
WE</t>
  </si>
  <si>
    <t xml:space="preserve">PRORPOTION DES COURS </t>
  </si>
  <si>
    <t>Vahé ARZOUMANIAN</t>
  </si>
  <si>
    <t>Claire PION</t>
  </si>
  <si>
    <t>Manue GUNTER</t>
  </si>
  <si>
    <t>Thomas Van Gelder</t>
  </si>
  <si>
    <t>Ylan</t>
  </si>
  <si>
    <t xml:space="preserve">Benke1 </t>
  </si>
  <si>
    <t>L</t>
  </si>
  <si>
    <t>M</t>
  </si>
  <si>
    <t>J</t>
  </si>
  <si>
    <t>V</t>
  </si>
  <si>
    <t>S</t>
  </si>
  <si>
    <t>D</t>
  </si>
  <si>
    <t>Visio</t>
  </si>
  <si>
    <t>BK2</t>
  </si>
  <si>
    <t>GE</t>
  </si>
  <si>
    <t xml:space="preserve">Genève : AN1-3 + Benke </t>
  </si>
  <si>
    <t>date d'examen
sur table 
Genève + Toulouse</t>
  </si>
  <si>
    <t>IsAbelle BRIERS
Visio enregistrée</t>
  </si>
  <si>
    <t>IsAbelle BRIERS
WE</t>
  </si>
  <si>
    <t>Replay</t>
  </si>
  <si>
    <t>Anat &amp; Physiologie/ Embryo/ Organogenèse/Infection-épidémio 
人体解剖学和生理学/胚胎学/组织学/传染病/流行病学</t>
  </si>
  <si>
    <t>Anat/physio en visio
Benke1/Cycle 1 et Benke2/Cyle 3
Visio enregistrée</t>
  </si>
  <si>
    <t>Anat/physio
Benke1/Cycle 1 et Benke2/Cyle 3
Replay Vid</t>
  </si>
  <si>
    <t xml:space="preserve">
Anat/physio en visio
Benke1/Cycle 1 et Benke2/Cyle 3
Visio enregistrée</t>
  </si>
  <si>
    <t>Visio 
17h-20h</t>
  </si>
  <si>
    <t>Visio
16h-19h</t>
  </si>
  <si>
    <t>Visio
17h-20h</t>
  </si>
  <si>
    <t>Théorie fond. de MC 中医基础理论</t>
  </si>
  <si>
    <t>Jonathan Masi
Mercredi : 17h-20h</t>
  </si>
  <si>
    <t>Visio 
Chengdu</t>
  </si>
  <si>
    <t>Anat/physio en visio Benke + Cycle1
Isabelle Briers - Visio enregistrée</t>
  </si>
  <si>
    <t>EXAM BENKE 1 A VALIDER SAMEDI MATIN ??:
 Chinois médical Classique : 9h-10h30
GENÈVE et TOULOUSE</t>
  </si>
  <si>
    <t xml:space="preserve">
Anat/physio en visio
Benke1/ Cycle1 et Benke2/ Cyle3
Visio enregistrée</t>
  </si>
  <si>
    <r>
      <t xml:space="preserve">
WE1 : Genève
</t>
    </r>
    <r>
      <rPr>
        <sz val="18"/>
        <color rgb="FFEEEEEE"/>
        <rFont val="Avenir Next Regular"/>
      </rPr>
      <t>AN1 + Benke1 : Fred
AN3 : Thomas</t>
    </r>
  </si>
  <si>
    <r>
      <rPr>
        <b/>
        <sz val="18"/>
        <color indexed="8"/>
        <rFont val="Avenir Next Regular"/>
      </rPr>
      <t xml:space="preserve">
Histoire médicale</t>
    </r>
    <r>
      <rPr>
        <sz val="18"/>
        <color indexed="8"/>
        <rFont val="Avenir Next Regular"/>
      </rPr>
      <t xml:space="preserve">
Valentin PHILIPPON
Mardi : 16h-19h</t>
    </r>
  </si>
  <si>
    <r>
      <rPr>
        <b/>
        <sz val="18"/>
        <color rgb="FF000000"/>
        <rFont val="Avenir Next Regular"/>
      </rPr>
      <t xml:space="preserve">
Théorie fond. de la MTC</t>
    </r>
    <r>
      <rPr>
        <sz val="18"/>
        <color indexed="8"/>
        <rFont val="Avenir Next Regular"/>
      </rPr>
      <t xml:space="preserve">
Chapitre 1- Apercu du système théorique 
Prof :  Fanny ok
Lundi : 17h-20h</t>
    </r>
  </si>
  <si>
    <r>
      <rPr>
        <b/>
        <sz val="18"/>
        <rFont val="Avenir Next Regular"/>
      </rPr>
      <t xml:space="preserve">
Chinois médical 中医汉语</t>
    </r>
    <r>
      <rPr>
        <sz val="18"/>
        <rFont val="Avenir Next Regular"/>
      </rPr>
      <t xml:space="preserve">
Jonathan Masi
Mercredi : 17h-20h</t>
    </r>
  </si>
  <si>
    <r>
      <rPr>
        <b/>
        <sz val="18"/>
        <color rgb="FF000000"/>
        <rFont val="Avenir Next Regular"/>
      </rPr>
      <t xml:space="preserve">
Théorie fond. de la MTC</t>
    </r>
    <r>
      <rPr>
        <sz val="18"/>
        <color indexed="8"/>
        <rFont val="Avenir Next Regular"/>
      </rPr>
      <t xml:space="preserve">
</t>
    </r>
    <r>
      <rPr>
        <sz val="18"/>
        <color rgb="FF000000"/>
        <rFont val="Avenir Next Regular"/>
      </rPr>
      <t>Section 1 - Fondements philosophiques Chapitre 1: La théorie du Jing qi 1/2
Prof : Vahé ok
Lundi : 17h-20h</t>
    </r>
  </si>
  <si>
    <r>
      <t xml:space="preserve">
Histoire médical de la Chine</t>
    </r>
    <r>
      <rPr>
        <sz val="18"/>
        <color rgb="FF000000"/>
        <rFont val="Avenir Next Regular"/>
      </rPr>
      <t xml:space="preserve">
Valentin PHILIPPON
Mardi : 16h-19h</t>
    </r>
  </si>
  <si>
    <r>
      <t>Histoire médical de la Chine</t>
    </r>
    <r>
      <rPr>
        <sz val="18"/>
        <color rgb="FF000000"/>
        <rFont val="Avenir Next Regular"/>
      </rPr>
      <t xml:space="preserve">
Valentin PHILIPPON
Mardi : 16h-19h</t>
    </r>
  </si>
  <si>
    <r>
      <t xml:space="preserve">
Chinois médical 中医汉语
</t>
    </r>
    <r>
      <rPr>
        <sz val="18"/>
        <rFont val="Avenir Next Regular"/>
      </rPr>
      <t>Jonathan Masi
Mercredi : 17h-20h</t>
    </r>
  </si>
  <si>
    <r>
      <t xml:space="preserve">
WE2 : Genève 
</t>
    </r>
    <r>
      <rPr>
        <sz val="18"/>
        <color rgb="FFEEEEEE"/>
        <rFont val="Avenir Next Regular"/>
      </rPr>
      <t xml:space="preserve">AN1 + Benke1  : Manue
AN3 : Véronique 
</t>
    </r>
  </si>
  <si>
    <r>
      <t xml:space="preserve">
Théorie fond. de la MTC
</t>
    </r>
    <r>
      <rPr>
        <sz val="18"/>
        <color rgb="FF000000"/>
        <rFont val="Avenir Next Regular"/>
      </rPr>
      <t>Chapitre 2- La théorie du yin et du yang
Prof : Fanny ok validé
Lundi : 17h-20 h</t>
    </r>
  </si>
  <si>
    <r>
      <t xml:space="preserve">Théorie fond. de la MTC
</t>
    </r>
    <r>
      <rPr>
        <sz val="18"/>
        <color rgb="FF000000"/>
        <rFont val="Avenir Next Regular"/>
      </rPr>
      <t>Chapitre 3- La théorie des 5 mouvements 
Prof : Fanny ok validé
Lundi : 17h-20 h</t>
    </r>
  </si>
  <si>
    <r>
      <t xml:space="preserve">Théorie fond. de la MTC
</t>
    </r>
    <r>
      <rPr>
        <sz val="18"/>
        <color rgb="FF000000"/>
        <rFont val="Avenir Next Regular"/>
      </rPr>
      <t>Manifestation organiques section 1 : organes et entrailles 1/2
Prof : Manue ok
Lundi : 17h-20 h</t>
    </r>
  </si>
  <si>
    <t>Visio 
16h-19h</t>
  </si>
  <si>
    <t xml:space="preserve">
Anat/physio en visio Benke + Cycle 1
Isabelle - Replay V</t>
  </si>
  <si>
    <t>Visio 
8h30-11h30</t>
  </si>
  <si>
    <r>
      <rPr>
        <b/>
        <sz val="18"/>
        <rFont val="Avenir Next Regular"/>
      </rPr>
      <t xml:space="preserve">
Zhenggu-Tuina  正骨推拿</t>
    </r>
    <r>
      <rPr>
        <sz val="14"/>
        <rFont val="Avenir Next Regular"/>
      </rPr>
      <t xml:space="preserve">
GENÈVE : Véronique SAULNIER</t>
    </r>
  </si>
  <si>
    <t xml:space="preserve">M </t>
  </si>
  <si>
    <t xml:space="preserve">D </t>
  </si>
  <si>
    <t>BK1 + BF1 
AN1WE1 + AN3WE1</t>
  </si>
  <si>
    <t>PRÉSENTIEL</t>
  </si>
  <si>
    <t>BK1</t>
  </si>
  <si>
    <t>BK1 + BK2 + BF1</t>
  </si>
  <si>
    <t>BK1 + BF1 
AN1WE2 + AN3WE2</t>
  </si>
  <si>
    <t>BK1 + BF1 
AN1WE3 + AN3WE3</t>
  </si>
  <si>
    <t>BK1 + BF1 
AN1WE4 + AN3WE4</t>
  </si>
  <si>
    <t>BK1 + BF1</t>
  </si>
  <si>
    <t>BK1 + AN4WE4</t>
  </si>
  <si>
    <t>BK1 + BF1 
AN1WE5 + AN3WE5</t>
  </si>
  <si>
    <t>Visio 
18h-20h</t>
  </si>
  <si>
    <t>BK1 + BF1 
AN1WE6 + AN3WE6</t>
  </si>
  <si>
    <t>BK1 + BF1 
AN1WE7 + AN3WE7</t>
  </si>
  <si>
    <t xml:space="preserve">Visio </t>
  </si>
  <si>
    <t>BK1 + BF1 
AN1WE8 + AN3WE8</t>
  </si>
  <si>
    <t>BK 1</t>
  </si>
  <si>
    <t>BK1 + BF1 
AN1WE9</t>
  </si>
  <si>
    <r>
      <rPr>
        <b/>
        <sz val="18"/>
        <color indexed="8"/>
        <rFont val="Avenir Next Regular"/>
      </rPr>
      <t xml:space="preserve">
Histoire médical de la Chine</t>
    </r>
    <r>
      <rPr>
        <sz val="18"/>
        <color indexed="8"/>
        <rFont val="Avenir Next Regular"/>
      </rPr>
      <t xml:space="preserve">
Valentin PHILIPPON
Mardi : 16h-19h</t>
    </r>
  </si>
  <si>
    <r>
      <rPr>
        <b/>
        <sz val="18"/>
        <color rgb="FF000000"/>
        <rFont val="Avenir Next Regular"/>
      </rPr>
      <t xml:space="preserve">
Théorie fond. de la MTC</t>
    </r>
    <r>
      <rPr>
        <sz val="18"/>
        <color rgb="FF000000"/>
        <rFont val="Avenir Next Regular"/>
      </rPr>
      <t xml:space="preserve">
Section 1 - Fondements philosophiques Chapitre 1: La théorie du Jing qi 2/2
Prof : Fanny ok validé
Lundi : 17h-20 h</t>
    </r>
  </si>
  <si>
    <t>BK1 + BF1 + Cycle1</t>
  </si>
  <si>
    <t>BK1 + BF1 + AN4WE7</t>
  </si>
  <si>
    <t>BK1 + BF1
+ Cycle1WE4</t>
  </si>
  <si>
    <t>BK1 + BF1
+ Cycle1WE5</t>
  </si>
  <si>
    <t>BK 1 + BF1 + AN4W9</t>
  </si>
  <si>
    <r>
      <t xml:space="preserve">CycleC
</t>
    </r>
    <r>
      <rPr>
        <b/>
        <sz val="28"/>
        <color rgb="FFFF0000"/>
        <rFont val="Avenir Next Regular"/>
      </rPr>
      <t>A VALIDER</t>
    </r>
  </si>
  <si>
    <r>
      <t xml:space="preserve">
Cycle Complémentaire :  M12 M13 M14
</t>
    </r>
    <r>
      <rPr>
        <sz val="18"/>
        <rFont val="Avenir Next Regular"/>
      </rPr>
      <t xml:space="preserve">WE PRÉSENTIEL GENÈVE
</t>
    </r>
    <r>
      <rPr>
        <b/>
        <sz val="18"/>
        <rFont val="Avenir Next Regular"/>
      </rPr>
      <t>Samedi - Dimanche : Isabelle</t>
    </r>
    <r>
      <rPr>
        <sz val="18"/>
        <rFont val="Avenir Next Regular"/>
      </rPr>
      <t xml:space="preserve">
M12 : Gériatrie
M13 : Mesures d'hygiène
M14 Gestion de cabinet </t>
    </r>
  </si>
  <si>
    <r>
      <rPr>
        <b/>
        <sz val="18"/>
        <color rgb="FF000000"/>
        <rFont val="Avenir Book"/>
        <family val="2"/>
      </rPr>
      <t xml:space="preserve">
Théorie fond. de la MTC</t>
    </r>
    <r>
      <rPr>
        <sz val="18"/>
        <color indexed="8"/>
        <rFont val="Avenir Book"/>
        <family val="2"/>
      </rPr>
      <t xml:space="preserve">
Manifestation organiques section 4 : forme corporelle, organes des sens et orifices
Prof : Thomas
Lundi : 17h-20 h</t>
    </r>
  </si>
  <si>
    <r>
      <rPr>
        <b/>
        <sz val="18"/>
        <rFont val="Avenir Book"/>
        <family val="2"/>
      </rPr>
      <t xml:space="preserve">
Chinois médical 中医汉语</t>
    </r>
    <r>
      <rPr>
        <sz val="18"/>
        <rFont val="Avenir Book"/>
        <family val="2"/>
      </rPr>
      <t xml:space="preserve">
Jonathan Masi
Mercredi : 17h-20h</t>
    </r>
  </si>
  <si>
    <r>
      <rPr>
        <b/>
        <sz val="18"/>
        <color theme="0"/>
        <rFont val="Avenir Book"/>
        <family val="2"/>
      </rPr>
      <t xml:space="preserve">
WE4 : Genève </t>
    </r>
    <r>
      <rPr>
        <sz val="18"/>
        <color theme="0"/>
        <rFont val="Avenir Book"/>
        <family val="2"/>
      </rPr>
      <t xml:space="preserve">
AN1 +  Benke1 : Manue
AN3 : Fred OK </t>
    </r>
  </si>
  <si>
    <r>
      <rPr>
        <b/>
        <sz val="18"/>
        <color rgb="FF000000"/>
        <rFont val="Avenir Book"/>
        <family val="2"/>
      </rPr>
      <t xml:space="preserve">
Théorie fond. de la MTC</t>
    </r>
    <r>
      <rPr>
        <sz val="18"/>
        <color indexed="8"/>
        <rFont val="Avenir Book"/>
        <family val="2"/>
      </rPr>
      <t xml:space="preserve">
Manifestation organiques section 5 : constitution
Prof : Thomas
Lundi : 17h-20 h</t>
    </r>
  </si>
  <si>
    <r>
      <rPr>
        <b/>
        <sz val="18"/>
        <color indexed="8"/>
        <rFont val="Avenir Book"/>
        <family val="2"/>
      </rPr>
      <t xml:space="preserve">
Histoire médical de la Chine</t>
    </r>
    <r>
      <rPr>
        <sz val="18"/>
        <color indexed="8"/>
        <rFont val="Avenir Book"/>
        <family val="2"/>
      </rPr>
      <t xml:space="preserve">
Valentin PHILIPPON
Mardi : 16h-19h</t>
    </r>
  </si>
  <si>
    <r>
      <rPr>
        <b/>
        <sz val="18"/>
        <color rgb="FF000000"/>
        <rFont val="Avenir Book"/>
        <family val="2"/>
      </rPr>
      <t xml:space="preserve">
Théorie fond. de la MTC</t>
    </r>
    <r>
      <rPr>
        <sz val="18"/>
        <color indexed="8"/>
        <rFont val="Avenir Book"/>
        <family val="2"/>
      </rPr>
      <t xml:space="preserve">
Chapitre 4- section 1 : Etiologie et pathogènie 1/2
Prof : Fanny OK
Lundi : 17h-20 h</t>
    </r>
  </si>
  <si>
    <r>
      <rPr>
        <b/>
        <sz val="18"/>
        <color rgb="FF000000"/>
        <rFont val="Avenir Book"/>
        <family val="2"/>
      </rPr>
      <t xml:space="preserve">
Acupunture : Jing Luo</t>
    </r>
    <r>
      <rPr>
        <sz val="18"/>
        <color indexed="8"/>
        <rFont val="Avenir Book"/>
        <family val="2"/>
      </rPr>
      <t xml:space="preserve">
Introduction palpation + Du + Ren
Genève : Vahé OK
Toulouse : Abel </t>
    </r>
  </si>
  <si>
    <r>
      <rPr>
        <b/>
        <sz val="18"/>
        <rFont val="Avenir Book"/>
        <family val="2"/>
      </rPr>
      <t xml:space="preserve">
WE2 : Cycle1 :</t>
    </r>
    <r>
      <rPr>
        <sz val="18"/>
        <rFont val="Avenir Book"/>
        <family val="2"/>
      </rPr>
      <t xml:space="preserve"> M4 à M7
WE PRÉSENTIEL GENÈVE
</t>
    </r>
    <r>
      <rPr>
        <b/>
        <sz val="18"/>
        <rFont val="Avenir Book"/>
        <family val="2"/>
      </rPr>
      <t xml:space="preserve">Samedi : </t>
    </r>
    <r>
      <rPr>
        <b/>
        <sz val="18"/>
        <color rgb="FFFF0000"/>
        <rFont val="Avenir Book"/>
        <family val="2"/>
      </rPr>
      <t>infirmière ?</t>
    </r>
    <r>
      <rPr>
        <sz val="18"/>
        <rFont val="Avenir Book"/>
        <family val="2"/>
      </rPr>
      <t xml:space="preserve">
M4 : Syst. nerveux
M5 : Dermatho
</t>
    </r>
    <r>
      <rPr>
        <b/>
        <sz val="18"/>
        <rFont val="Avenir Book"/>
        <family val="2"/>
      </rPr>
      <t>Dimanche : Isabelle</t>
    </r>
    <r>
      <rPr>
        <sz val="18"/>
        <rFont val="Avenir Book"/>
        <family val="2"/>
      </rPr>
      <t xml:space="preserve">
M6 : Syst. Sanguine et lymp.
M7 : Syst. respiratoire
</t>
    </r>
  </si>
  <si>
    <t>Histoire médicale de la Chine 中国医学历史</t>
  </si>
  <si>
    <t xml:space="preserve">Acu-étude des Jing Luo 1 针灸-经络学1 </t>
  </si>
  <si>
    <t>Zhenggu-Tuina 1 (Théorie &amp; pratique) 正骨推拿（理论及实践）</t>
  </si>
  <si>
    <t>Diagnostic en MC 中医诊断学</t>
  </si>
  <si>
    <t>Chinois médical 中医汉语</t>
  </si>
  <si>
    <t>Chinois médical classique 医古文</t>
  </si>
  <si>
    <t>Qi Gong 气功（3天集中班，两神老师）</t>
  </si>
  <si>
    <t>Observation Clinique en cabinet 诊所或医院见习1（两周）</t>
  </si>
  <si>
    <t>Total 1ère année 总一年级</t>
  </si>
  <si>
    <t xml:space="preserve">Abel Gläser </t>
  </si>
  <si>
    <t>Véronique SAULNIER</t>
  </si>
  <si>
    <t>Cédric MALGOUYRES</t>
  </si>
  <si>
    <t>Fanny BELIN</t>
  </si>
  <si>
    <t>Miguel</t>
  </si>
  <si>
    <t>Abel Gläser</t>
  </si>
  <si>
    <t>Valentin PHILIPPON</t>
  </si>
  <si>
    <r>
      <t>PP</t>
    </r>
    <r>
      <rPr>
        <sz val="9"/>
        <color indexed="10"/>
        <rFont val="Avenir Next Regular"/>
      </rPr>
      <t> : Présentiel Physique</t>
    </r>
    <r>
      <rPr>
        <sz val="10"/>
        <color indexed="10"/>
        <rFont val="Avenir Next Regular"/>
      </rPr>
      <t xml:space="preserve">  </t>
    </r>
  </si>
  <si>
    <r>
      <t>PV </t>
    </r>
    <r>
      <rPr>
        <sz val="9"/>
        <color indexed="10"/>
        <rFont val="Avenir Next Regular"/>
      </rPr>
      <t>: Présentiel Visio</t>
    </r>
  </si>
  <si>
    <r>
      <t>VE </t>
    </r>
    <r>
      <rPr>
        <sz val="9"/>
        <color indexed="10"/>
        <rFont val="Avenir Next Regular"/>
      </rPr>
      <t>: Visio Enregsitrée</t>
    </r>
    <r>
      <rPr>
        <sz val="14"/>
        <color indexed="10"/>
        <rFont val="Avenir Next Regular"/>
      </rPr>
      <t xml:space="preserve"> </t>
    </r>
  </si>
  <si>
    <r>
      <rPr>
        <b/>
        <sz val="18"/>
        <rFont val="Avenir Next Regular"/>
      </rPr>
      <t>WE1-Cycle1 : M0 à M3</t>
    </r>
    <r>
      <rPr>
        <sz val="18"/>
        <rFont val="Avenir Next Regular"/>
      </rPr>
      <t xml:space="preserve">
WE PRESENTIEL GENÈVE
Promo C : Sept 2025 à Juin. 2026
</t>
    </r>
    <r>
      <rPr>
        <b/>
        <sz val="18"/>
        <rFont val="Avenir Next Regular"/>
      </rPr>
      <t>Samedi :</t>
    </r>
    <r>
      <rPr>
        <b/>
        <sz val="18"/>
        <color theme="1"/>
        <rFont val="Avenir Next Regular"/>
      </rPr>
      <t xml:space="preserve"> Julie Birraux</t>
    </r>
    <r>
      <rPr>
        <b/>
        <sz val="18"/>
        <rFont val="Avenir Next Regular"/>
      </rPr>
      <t xml:space="preserve">
</t>
    </r>
    <r>
      <rPr>
        <sz val="18"/>
        <rFont val="Avenir Next Regular"/>
      </rPr>
      <t xml:space="preserve">M0 : principe fond. Biologie
M1: notion fond. en médecine
</t>
    </r>
    <r>
      <rPr>
        <b/>
        <sz val="18"/>
        <rFont val="Avenir Next Regular"/>
      </rPr>
      <t>Dimanche : Isabelle Briers</t>
    </r>
    <r>
      <rPr>
        <sz val="18"/>
        <rFont val="Avenir Next Regular"/>
      </rPr>
      <t xml:space="preserve">
M2 : Syst. Gastro instestinal
M3 : Syst. Cardio et respirat.</t>
    </r>
  </si>
  <si>
    <r>
      <rPr>
        <b/>
        <sz val="18"/>
        <color rgb="FF000000"/>
        <rFont val="Avenir Next Regular"/>
      </rPr>
      <t xml:space="preserve">
Théorie fond. de la MTC</t>
    </r>
    <r>
      <rPr>
        <sz val="18"/>
        <color indexed="8"/>
        <rFont val="Avenir Next Regular"/>
      </rPr>
      <t xml:space="preserve">
Manifestation organiques section 1 : organes et entrailles 2/2
Prof : Manue ok validé
Lundi : 17h-20 h</t>
    </r>
  </si>
  <si>
    <r>
      <rPr>
        <b/>
        <sz val="18"/>
        <color rgb="FFEEEEEE"/>
        <rFont val="Avenir Next Regular"/>
      </rPr>
      <t xml:space="preserve">
WE3 : Genève</t>
    </r>
    <r>
      <rPr>
        <sz val="18"/>
        <color indexed="9"/>
        <rFont val="Avenir Next Regular"/>
      </rPr>
      <t xml:space="preserve">
AN1 : Manue
AN3 : Fanny </t>
    </r>
  </si>
  <si>
    <r>
      <rPr>
        <b/>
        <sz val="18"/>
        <color rgb="FF000000"/>
        <rFont val="Avenir Next Regular"/>
      </rPr>
      <t xml:space="preserve">
Théorie fond. de la MTC</t>
    </r>
    <r>
      <rPr>
        <sz val="18"/>
        <color indexed="8"/>
        <rFont val="Avenir Next Regular"/>
      </rPr>
      <t xml:space="preserve">
Manifestation organiques section 2 : méridiens et collatéraux 1/2
Prof : Manue
Lundi : 17h-20 h</t>
    </r>
  </si>
  <si>
    <r>
      <rPr>
        <b/>
        <sz val="18"/>
        <color rgb="FF000000"/>
        <rFont val="Avenir Next Regular"/>
      </rPr>
      <t xml:space="preserve">
Théorie fond. de la MTC</t>
    </r>
    <r>
      <rPr>
        <sz val="18"/>
        <color indexed="8"/>
        <rFont val="Avenir Next Regular"/>
      </rPr>
      <t xml:space="preserve">
Manifestation organiques section 2 : méridiens et collatéraux 2/2
Prof : Manue ok validé
Lundi : 17h-20 h</t>
    </r>
  </si>
  <si>
    <r>
      <rPr>
        <b/>
        <sz val="18"/>
        <color rgb="FF000000"/>
        <rFont val="Avenir Next Regular"/>
      </rPr>
      <t xml:space="preserve">
Théorie fond. de la MTC</t>
    </r>
    <r>
      <rPr>
        <sz val="18"/>
        <color indexed="8"/>
        <rFont val="Avenir Next Regular"/>
      </rPr>
      <t xml:space="preserve">
Manifestation organiques section 3 : jing, qi, sang et liquides organiques 
Prof : Thomas
Lundi : 17h-20 h</t>
    </r>
  </si>
  <si>
    <r>
      <rPr>
        <b/>
        <sz val="18"/>
        <rFont val="Avenir Next Regular"/>
      </rPr>
      <t xml:space="preserve">
Zhenggu-Tuina  正骨推拿</t>
    </r>
    <r>
      <rPr>
        <sz val="14"/>
        <rFont val="Avenir Next Regular"/>
      </rPr>
      <t xml:space="preserve">
</t>
    </r>
    <r>
      <rPr>
        <b/>
        <sz val="14"/>
        <color indexed="10"/>
        <rFont val="Avenir Next Regular"/>
      </rPr>
      <t xml:space="preserve">??? Véro pas possible </t>
    </r>
    <r>
      <rPr>
        <sz val="14"/>
        <rFont val="Avenir Next Regular"/>
      </rPr>
      <t>/ WE GENÈVE</t>
    </r>
  </si>
  <si>
    <r>
      <rPr>
        <b/>
        <sz val="18"/>
        <color indexed="8"/>
        <rFont val="Avenir Next Regular"/>
      </rPr>
      <t xml:space="preserve">
Théorie fond. de la MTC
</t>
    </r>
    <r>
      <rPr>
        <sz val="14"/>
        <color indexed="8"/>
        <rFont val="Avenir Next Regular"/>
      </rPr>
      <t>Chapitre 4- Section 1: Etiologie et pathogènie 2/2 + section 2 : survenue des maladies 
Prof : Miguel
Lundi : 18h-20 h</t>
    </r>
  </si>
  <si>
    <r>
      <rPr>
        <b/>
        <sz val="18"/>
        <rFont val="Avenir Next Regular"/>
      </rPr>
      <t xml:space="preserve">
Chinois médical classique 医古文</t>
    </r>
    <r>
      <rPr>
        <sz val="14"/>
        <rFont val="Avenir Next Regular"/>
      </rPr>
      <t xml:space="preserve">
Jonathan MASI
Mercredi : 17h-20h</t>
    </r>
  </si>
  <si>
    <r>
      <rPr>
        <b/>
        <sz val="18"/>
        <rFont val="Avenir Next Regular"/>
      </rPr>
      <t xml:space="preserve">
Diagnostic en MTC</t>
    </r>
    <r>
      <rPr>
        <sz val="14"/>
        <rFont val="Avenir Next Regular"/>
      </rPr>
      <t xml:space="preserve">
Prof : </t>
    </r>
    <r>
      <rPr>
        <b/>
        <sz val="14"/>
        <color indexed="9"/>
        <rFont val="Avenir Next Regular"/>
      </rPr>
      <t>Abel GLASER</t>
    </r>
    <r>
      <rPr>
        <sz val="14"/>
        <rFont val="Avenir Next Regular"/>
      </rPr>
      <t xml:space="preserve">
8h30-11h30</t>
    </r>
  </si>
  <si>
    <r>
      <rPr>
        <b/>
        <sz val="18"/>
        <color indexed="13"/>
        <rFont val="Avenir Next Regular"/>
      </rPr>
      <t xml:space="preserve">
EXAM BENKE 1 : histoire médicale de la Chine : 9h-10h30</t>
    </r>
    <r>
      <rPr>
        <b/>
        <sz val="18"/>
        <color indexed="9"/>
        <rFont val="Avenir Next Regular"/>
      </rPr>
      <t xml:space="preserve">
</t>
    </r>
    <r>
      <rPr>
        <b/>
        <sz val="20"/>
        <color indexed="9"/>
        <rFont val="Avenir Next Regular"/>
      </rPr>
      <t>WE 5 : GENÈVE</t>
    </r>
    <r>
      <rPr>
        <sz val="18"/>
        <color indexed="9"/>
        <rFont val="Avenir Next Regular"/>
      </rPr>
      <t xml:space="preserve">
</t>
    </r>
    <r>
      <rPr>
        <b/>
        <sz val="18"/>
        <color indexed="9"/>
        <rFont val="Avenir Next Regular"/>
      </rPr>
      <t>AN1 + BENKE 1</t>
    </r>
    <r>
      <rPr>
        <sz val="18"/>
        <color indexed="9"/>
        <rFont val="Avenir Next Regular"/>
      </rPr>
      <t xml:space="preserve"> :  Manue
AN3 SAMEDI : DARIA 
AN3 DIMANCHE : </t>
    </r>
    <r>
      <rPr>
        <b/>
        <sz val="18"/>
        <color indexed="9"/>
        <rFont val="Avenir Next Regular"/>
      </rPr>
      <t xml:space="preserve">??? Véro pas possible </t>
    </r>
  </si>
  <si>
    <r>
      <rPr>
        <b/>
        <sz val="18"/>
        <color indexed="8"/>
        <rFont val="Avenir Next Regular"/>
      </rPr>
      <t xml:space="preserve">
Théorie fondamentale de la MTC</t>
    </r>
    <r>
      <rPr>
        <sz val="14"/>
        <color indexed="8"/>
        <rFont val="Avenir Next Regular"/>
      </rPr>
      <t xml:space="preserve">
Chapitre 4- section 3 : Mécanismes pathologiques 1/6
Prof : Miguel
Lundi : 18h-20 h</t>
    </r>
  </si>
  <si>
    <r>
      <t xml:space="preserve">Anatomie/physio en visio
</t>
    </r>
    <r>
      <rPr>
        <b/>
        <sz val="14"/>
        <rFont val="Avenir Next Regular"/>
      </rPr>
      <t>Benke 1/Cycle 1 et Benke2/Cyle 3</t>
    </r>
    <r>
      <rPr>
        <sz val="14"/>
        <rFont val="Avenir Next Regular"/>
      </rPr>
      <t xml:space="preserve">
Visio enregistrée</t>
    </r>
  </si>
  <si>
    <r>
      <rPr>
        <b/>
        <sz val="18"/>
        <color indexed="8"/>
        <rFont val="Avenir Next Regular"/>
      </rPr>
      <t xml:space="preserve">
Théorie fondamentale de la MTC</t>
    </r>
    <r>
      <rPr>
        <sz val="14"/>
        <color indexed="8"/>
        <rFont val="Avenir Next Regular"/>
      </rPr>
      <t xml:space="preserve">
Chapitre 4- section 3 : Mécanismes pathologiques 2/6
Prof : Miguel
Lundi : 18h-20 h</t>
    </r>
  </si>
  <si>
    <r>
      <t xml:space="preserve">
Anatomie/physio en visio
</t>
    </r>
    <r>
      <rPr>
        <b/>
        <sz val="14"/>
        <rFont val="Avenir Next Regular"/>
      </rPr>
      <t>Benke 1/Cycle 1 et Benke2/Cyle 3</t>
    </r>
    <r>
      <rPr>
        <sz val="14"/>
        <rFont val="Avenir Next Regular"/>
      </rPr>
      <t xml:space="preserve">
Visio enregistrée</t>
    </r>
  </si>
  <si>
    <r>
      <rPr>
        <b/>
        <sz val="18"/>
        <color indexed="8"/>
        <rFont val="Avenir Next Regular"/>
      </rPr>
      <t xml:space="preserve">
Théorie fondamentale de la MTC</t>
    </r>
    <r>
      <rPr>
        <sz val="14"/>
        <color indexed="8"/>
        <rFont val="Avenir Next Regular"/>
      </rPr>
      <t xml:space="preserve">
Chapitre 4- section 3 : Mécanismes pathologiques 3/6
Prof : Miguel
Lundi : 18h-20 h</t>
    </r>
  </si>
  <si>
    <r>
      <rPr>
        <b/>
        <sz val="18"/>
        <color indexed="8"/>
        <rFont val="Avenir Next Regular"/>
      </rPr>
      <t xml:space="preserve">
Théorie fondamentale de la MTC</t>
    </r>
    <r>
      <rPr>
        <sz val="14"/>
        <color indexed="8"/>
        <rFont val="Avenir Next Regular"/>
      </rPr>
      <t xml:space="preserve">
Chapitre 4- section 3 : Mécanismes pathologiques 4/6
Prof : Miguel
Lundi : 18h-20 h</t>
    </r>
  </si>
  <si>
    <r>
      <rPr>
        <b/>
        <sz val="20"/>
        <color indexed="9"/>
        <rFont val="Avenir Next Regular"/>
      </rPr>
      <t xml:space="preserve">
WE 6 : GENÈVE</t>
    </r>
    <r>
      <rPr>
        <sz val="20"/>
        <color indexed="9"/>
        <rFont val="Avenir Next Regular"/>
      </rPr>
      <t xml:space="preserve"> </t>
    </r>
    <r>
      <rPr>
        <b/>
        <sz val="18"/>
        <color indexed="9"/>
        <rFont val="Avenir Next Regular"/>
      </rPr>
      <t xml:space="preserve">
AN1 +  BENKE 1</t>
    </r>
    <r>
      <rPr>
        <sz val="18"/>
        <color indexed="9"/>
        <rFont val="Avenir Next Regular"/>
      </rPr>
      <t xml:space="preserve"> : MANUE
AN3 : FANNY
</t>
    </r>
  </si>
  <si>
    <r>
      <rPr>
        <b/>
        <sz val="18"/>
        <color indexed="8"/>
        <rFont val="Avenir Next Regular"/>
      </rPr>
      <t xml:space="preserve">
Théorie fondamentale de la MTC</t>
    </r>
    <r>
      <rPr>
        <sz val="14"/>
        <color indexed="8"/>
        <rFont val="Avenir Next Regular"/>
      </rPr>
      <t xml:space="preserve">
Chapitre 4- section 3 : Mécanismes pathologiques 5/6
Prof : Miguel
Lundi : 18h-20 h</t>
    </r>
  </si>
  <si>
    <r>
      <rPr>
        <b/>
        <sz val="18"/>
        <color indexed="10"/>
        <rFont val="Avenir Next Regular"/>
      </rPr>
      <t xml:space="preserve">
EXAM : Chinois médical : 9h-10h30</t>
    </r>
    <r>
      <rPr>
        <b/>
        <sz val="18"/>
        <rFont val="Avenir Next Regular"/>
      </rPr>
      <t xml:space="preserve">
Acupunture : Jing Luo
</t>
    </r>
    <r>
      <rPr>
        <b/>
        <sz val="14"/>
        <rFont val="Avenir Next Regular"/>
      </rPr>
      <t>Palpation ( taiyin + yangming)</t>
    </r>
    <r>
      <rPr>
        <sz val="14"/>
        <rFont val="Avenir Next Regular"/>
      </rPr>
      <t xml:space="preserve">
</t>
    </r>
    <r>
      <rPr>
        <sz val="14"/>
        <color indexed="8"/>
        <rFont val="Avenir Next Regular"/>
      </rPr>
      <t xml:space="preserve">GENÈVE : </t>
    </r>
    <r>
      <rPr>
        <b/>
        <sz val="14"/>
        <color indexed="8"/>
        <rFont val="Avenir Next Regular"/>
      </rPr>
      <t>VAHÉ OK</t>
    </r>
    <r>
      <rPr>
        <sz val="14"/>
        <color indexed="8"/>
        <rFont val="Avenir Next Regular"/>
      </rPr>
      <t xml:space="preserve">
TOULOUSE : </t>
    </r>
    <r>
      <rPr>
        <b/>
        <sz val="14"/>
        <color indexed="8"/>
        <rFont val="Avenir Next Regular"/>
      </rPr>
      <t>ABEL Ok</t>
    </r>
  </si>
  <si>
    <r>
      <rPr>
        <b/>
        <sz val="18"/>
        <color indexed="8"/>
        <rFont val="Avenir Next Regular"/>
      </rPr>
      <t xml:space="preserve">
Théorie fondamentale de la MTC</t>
    </r>
    <r>
      <rPr>
        <sz val="14"/>
        <color indexed="8"/>
        <rFont val="Avenir Next Regular"/>
      </rPr>
      <t xml:space="preserve">
Chapitre 4- section 3 : Mécanismes pathologiques 6/6
Prof : Ylane
Lundi : 17h-20 h</t>
    </r>
  </si>
  <si>
    <r>
      <rPr>
        <b/>
        <sz val="18"/>
        <rFont val="Avenir Next Regular"/>
      </rPr>
      <t xml:space="preserve">
Diagnostic en MTC</t>
    </r>
    <r>
      <rPr>
        <sz val="14"/>
        <rFont val="Avenir Next Regular"/>
      </rPr>
      <t xml:space="preserve">
Prof : </t>
    </r>
    <r>
      <rPr>
        <b/>
        <sz val="14"/>
        <color indexed="9"/>
        <rFont val="Avenir Next Regular"/>
      </rPr>
      <t>Claire Pion</t>
    </r>
    <r>
      <rPr>
        <sz val="14"/>
        <rFont val="Avenir Next Regular"/>
      </rPr>
      <t xml:space="preserve">
8h30-11h30</t>
    </r>
  </si>
  <si>
    <r>
      <rPr>
        <b/>
        <sz val="18"/>
        <color indexed="8"/>
        <rFont val="Avenir Next Regular"/>
      </rPr>
      <t xml:space="preserve">
WE 3 : Cycle 1 ASCA : M8 À M10</t>
    </r>
    <r>
      <rPr>
        <sz val="14"/>
        <rFont val="Avenir Next Regular"/>
      </rPr>
      <t xml:space="preserve">
</t>
    </r>
    <r>
      <rPr>
        <sz val="14"/>
        <color theme="1"/>
        <rFont val="Avenir Next Regular"/>
      </rPr>
      <t>WE PRÉSENTIEL À GENÈVE</t>
    </r>
    <r>
      <rPr>
        <b/>
        <sz val="14"/>
        <color indexed="10"/>
        <rFont val="Avenir Next Regular"/>
      </rPr>
      <t xml:space="preserve">
</t>
    </r>
    <r>
      <rPr>
        <b/>
        <sz val="14"/>
        <color theme="1"/>
        <rFont val="Avenir Next Regular"/>
      </rPr>
      <t xml:space="preserve">
SAMEDI : SAVO Massimo OK</t>
    </r>
    <r>
      <rPr>
        <sz val="14"/>
        <rFont val="Avenir Next Regular"/>
      </rPr>
      <t xml:space="preserve">
M8 : Appareil locomoteur</t>
    </r>
  </si>
  <si>
    <r>
      <rPr>
        <b/>
        <sz val="18"/>
        <color rgb="FF000000"/>
        <rFont val="Avenir Next Regular"/>
      </rPr>
      <t xml:space="preserve">
WE 3 : Cycle 1 ASCA : M8 À M10
</t>
    </r>
    <r>
      <rPr>
        <sz val="18"/>
        <color indexed="8"/>
        <rFont val="Avenir Next Regular"/>
      </rPr>
      <t xml:space="preserve">WE PRÉSENTIEL À GENÈVE
</t>
    </r>
    <r>
      <rPr>
        <b/>
        <sz val="14"/>
        <rFont val="Avenir Next Regular"/>
      </rPr>
      <t xml:space="preserve">
</t>
    </r>
    <r>
      <rPr>
        <b/>
        <sz val="14"/>
        <color indexed="10"/>
        <rFont val="Avenir Next Regular"/>
      </rPr>
      <t xml:space="preserve">DIMANCHE :  INFIRMIIÈRE ??
</t>
    </r>
    <r>
      <rPr>
        <sz val="14"/>
        <color theme="1"/>
        <rFont val="Avenir Next Regular"/>
      </rPr>
      <t>M9 : Reins et syst. excréteur
M10 : Organes génitaux</t>
    </r>
  </si>
  <si>
    <r>
      <rPr>
        <b/>
        <sz val="18"/>
        <color indexed="8"/>
        <rFont val="Avenir Next Regular"/>
      </rPr>
      <t xml:space="preserve">
Théorie fondamentale de la MTC</t>
    </r>
    <r>
      <rPr>
        <sz val="14"/>
        <color indexed="8"/>
        <rFont val="Avenir Next Regular"/>
      </rPr>
      <t xml:space="preserve">
Prévention, convalesence et entretien de la santé section 1-2-3- 2/2
Prof : Ylane
Lundi : 17h-20 h</t>
    </r>
  </si>
  <si>
    <r>
      <t xml:space="preserve">
Anatomie/physio en visio
</t>
    </r>
    <r>
      <rPr>
        <b/>
        <sz val="18"/>
        <rFont val="Avenir Next Regular"/>
      </rPr>
      <t>Benke 1/Cycle 1 et Benke2/Cyle 3</t>
    </r>
    <r>
      <rPr>
        <sz val="18"/>
        <rFont val="Avenir Next Regular"/>
      </rPr>
      <t xml:space="preserve">
Visio enregistrée</t>
    </r>
  </si>
  <si>
    <r>
      <t xml:space="preserve">
Anatomie/physio en visio
</t>
    </r>
    <r>
      <rPr>
        <b/>
        <sz val="18"/>
        <rFont val="Avenir Next Regular"/>
      </rPr>
      <t>Benke 1/Cycle 1 et Benke2/Cyle 3</t>
    </r>
    <r>
      <rPr>
        <sz val="18"/>
        <rFont val="Avenir Next Regular"/>
      </rPr>
      <t xml:space="preserve">
Visio enregistrée</t>
    </r>
  </si>
  <si>
    <r>
      <rPr>
        <b/>
        <sz val="20"/>
        <color indexed="9"/>
        <rFont val="Avenir Next Regular"/>
      </rPr>
      <t xml:space="preserve">
WE 7 : GENÈVE</t>
    </r>
    <r>
      <rPr>
        <sz val="18"/>
        <color indexed="9"/>
        <rFont val="Avenir Next Regular"/>
      </rPr>
      <t xml:space="preserve">
</t>
    </r>
    <r>
      <rPr>
        <b/>
        <sz val="18"/>
        <color indexed="9"/>
        <rFont val="Avenir Next Regular"/>
      </rPr>
      <t xml:space="preserve">AN1 + BENKE 1 </t>
    </r>
    <r>
      <rPr>
        <sz val="18"/>
        <color indexed="9"/>
        <rFont val="Avenir Next Regular"/>
      </rPr>
      <t>: MANUE
AN3 : Véronique SAULNIER</t>
    </r>
  </si>
  <si>
    <r>
      <rPr>
        <b/>
        <sz val="18"/>
        <rFont val="Avenir Next Regular"/>
      </rPr>
      <t xml:space="preserve">
Acupunture : Jing Luo</t>
    </r>
    <r>
      <rPr>
        <b/>
        <sz val="14"/>
        <rFont val="Avenir Next Regular"/>
      </rPr>
      <t xml:space="preserve">
Palpation (Tai yang + shaoyin)
</t>
    </r>
    <r>
      <rPr>
        <sz val="14"/>
        <rFont val="Avenir Next Regular"/>
      </rPr>
      <t>GENÈVE :</t>
    </r>
    <r>
      <rPr>
        <b/>
        <sz val="14"/>
        <color indexed="10"/>
        <rFont val="Avenir Next Regular"/>
      </rPr>
      <t xml:space="preserve"> + AN4 : </t>
    </r>
    <r>
      <rPr>
        <b/>
        <sz val="14"/>
        <color indexed="8"/>
        <rFont val="Avenir Next Regular"/>
      </rPr>
      <t xml:space="preserve">VAHÉ OK </t>
    </r>
    <r>
      <rPr>
        <sz val="14"/>
        <rFont val="Avenir Next Regular"/>
      </rPr>
      <t xml:space="preserve">
TOULOUSE : </t>
    </r>
    <r>
      <rPr>
        <b/>
        <sz val="14"/>
        <rFont val="Avenir Next Regular"/>
      </rPr>
      <t>ABEL OK</t>
    </r>
  </si>
  <si>
    <r>
      <rPr>
        <b/>
        <sz val="18"/>
        <rFont val="Avenir Next Regular"/>
      </rPr>
      <t xml:space="preserve">
Culture Chinoise 中国文化概括</t>
    </r>
    <r>
      <rPr>
        <sz val="14"/>
        <rFont val="Avenir Next Regular"/>
      </rPr>
      <t xml:space="preserve">
Prof de Chengdu 12h30-14h30</t>
    </r>
  </si>
  <si>
    <r>
      <rPr>
        <b/>
        <sz val="20"/>
        <color indexed="9"/>
        <rFont val="Avenir Next Regular"/>
      </rPr>
      <t xml:space="preserve">
WE 8 : GENÈVE</t>
    </r>
    <r>
      <rPr>
        <sz val="16"/>
        <color indexed="9"/>
        <rFont val="Avenir Next Regular"/>
      </rPr>
      <t xml:space="preserve"> </t>
    </r>
    <r>
      <rPr>
        <sz val="14"/>
        <color indexed="9"/>
        <rFont val="Avenir Next Regular"/>
      </rPr>
      <t xml:space="preserve">
</t>
    </r>
    <r>
      <rPr>
        <b/>
        <sz val="18"/>
        <color indexed="9"/>
        <rFont val="Avenir Next Regular"/>
      </rPr>
      <t xml:space="preserve">AN1 + BENKE 1 </t>
    </r>
    <r>
      <rPr>
        <sz val="18"/>
        <color indexed="9"/>
        <rFont val="Avenir Next Regular"/>
      </rPr>
      <t xml:space="preserve"> : MANUE
</t>
    </r>
    <r>
      <rPr>
        <b/>
        <sz val="18"/>
        <color indexed="15"/>
        <rFont val="Avenir Next Regular"/>
      </rPr>
      <t>AN3 SAMEDI</t>
    </r>
    <r>
      <rPr>
        <sz val="18"/>
        <color indexed="9"/>
        <rFont val="Avenir Next Regular"/>
      </rPr>
      <t xml:space="preserve"> : THOMAS MOXIBUSTION</t>
    </r>
  </si>
  <si>
    <r>
      <rPr>
        <b/>
        <sz val="18"/>
        <color indexed="8"/>
        <rFont val="Avenir Next Regular"/>
      </rPr>
      <t xml:space="preserve">
WE 4 : Cycle 1 ASCA : M11 À M14</t>
    </r>
    <r>
      <rPr>
        <b/>
        <sz val="14"/>
        <color indexed="10"/>
        <rFont val="Avenir Next Regular"/>
      </rPr>
      <t xml:space="preserve">
</t>
    </r>
    <r>
      <rPr>
        <sz val="14"/>
        <color indexed="8"/>
        <rFont val="Avenir Next Regular"/>
      </rPr>
      <t xml:space="preserve">WE PRESENTIEL GENÈVE
PROMO C : SEPT 2025 à JUIN. 2026
</t>
    </r>
    <r>
      <rPr>
        <b/>
        <sz val="14"/>
        <color indexed="10"/>
        <rFont val="Avenir Next Regular"/>
      </rPr>
      <t xml:space="preserve">
SAMEDI : INFIRMIÈRE  ??
</t>
    </r>
    <r>
      <rPr>
        <sz val="14"/>
        <color theme="1"/>
        <rFont val="Avenir Next Regular"/>
      </rPr>
      <t>M11 : Organes sensoriels
M12 : Système endocrinien</t>
    </r>
    <r>
      <rPr>
        <b/>
        <sz val="14"/>
        <color indexed="10"/>
        <rFont val="Avenir Next Regular"/>
      </rPr>
      <t xml:space="preserve">
DIMANCHE : INFIRMIIÈRE ??
</t>
    </r>
    <r>
      <rPr>
        <sz val="14"/>
        <color theme="1"/>
        <rFont val="Avenir Next Regular"/>
      </rPr>
      <t>M13 : Pathologies générales
M14 : Infections et épidémiologie</t>
    </r>
  </si>
  <si>
    <r>
      <rPr>
        <b/>
        <sz val="18"/>
        <rFont val="Avenir Next Regular"/>
      </rPr>
      <t xml:space="preserve">
Zhenggu-Tuina  正骨推拿</t>
    </r>
    <r>
      <rPr>
        <sz val="14"/>
        <rFont val="Avenir Next Regular"/>
      </rPr>
      <t xml:space="preserve">
</t>
    </r>
    <r>
      <rPr>
        <b/>
        <sz val="14"/>
        <color indexed="10"/>
        <rFont val="Avenir Next Regular"/>
      </rPr>
      <t xml:space="preserve">véronique OK  </t>
    </r>
    <r>
      <rPr>
        <sz val="14"/>
        <rFont val="Avenir Next Regular"/>
      </rPr>
      <t>/ WE GENÈVE</t>
    </r>
  </si>
  <si>
    <r>
      <rPr>
        <b/>
        <sz val="18"/>
        <rFont val="Avenir Next Regular"/>
      </rPr>
      <t>Culture Chinoise 中国文化概括</t>
    </r>
    <r>
      <rPr>
        <sz val="14"/>
        <rFont val="Avenir Next Regular"/>
      </rPr>
      <t xml:space="preserve">
Prof de Chengdu 12h30-14h30</t>
    </r>
  </si>
  <si>
    <r>
      <rPr>
        <b/>
        <sz val="18"/>
        <rFont val="Avenir Next Regular"/>
      </rPr>
      <t xml:space="preserve">
Zhenggu-Tuina  正骨推拿</t>
    </r>
    <r>
      <rPr>
        <sz val="14"/>
        <rFont val="Avenir Next Regular"/>
      </rPr>
      <t xml:space="preserve">
GENÈVE : Cédric MALGOUYRES </t>
    </r>
  </si>
  <si>
    <r>
      <rPr>
        <b/>
        <sz val="20"/>
        <color indexed="9"/>
        <rFont val="Avenir Next Regular"/>
      </rPr>
      <t xml:space="preserve">
WE 9 : GENÈVE</t>
    </r>
    <r>
      <rPr>
        <sz val="20"/>
        <color indexed="9"/>
        <rFont val="Avenir Next Regular"/>
      </rPr>
      <t xml:space="preserve"> </t>
    </r>
    <r>
      <rPr>
        <sz val="14"/>
        <color indexed="9"/>
        <rFont val="Avenir Next Regular"/>
      </rPr>
      <t xml:space="preserve">
</t>
    </r>
    <r>
      <rPr>
        <b/>
        <sz val="18"/>
        <color indexed="9"/>
        <rFont val="Avenir Next Regular"/>
      </rPr>
      <t>AN1 + BENKE 1</t>
    </r>
    <r>
      <rPr>
        <sz val="18"/>
        <color indexed="9"/>
        <rFont val="Avenir Next Regular"/>
      </rPr>
      <t xml:space="preserve"> : MANUE</t>
    </r>
  </si>
  <si>
    <r>
      <rPr>
        <b/>
        <sz val="18"/>
        <rFont val="Avenir Next Regular"/>
      </rPr>
      <t xml:space="preserve">
Cycle Complémentaire :  M2 - M4
</t>
    </r>
    <r>
      <rPr>
        <sz val="14"/>
        <rFont val="Avenir Next Regular"/>
      </rPr>
      <t xml:space="preserve">WE PRÉSENTIEL GENÈVE
</t>
    </r>
    <r>
      <rPr>
        <b/>
        <sz val="14"/>
        <rFont val="Avenir Next Regular"/>
      </rPr>
      <t>Samedi : Dominique Jourdain</t>
    </r>
    <r>
      <rPr>
        <sz val="14"/>
        <rFont val="Avenir Next Regular"/>
      </rPr>
      <t xml:space="preserve">
M2 : Symptomatologie 
M4 : Imagerie médicale </t>
    </r>
    <r>
      <rPr>
        <b/>
        <sz val="14"/>
        <rFont val="Avenir Next Regular"/>
      </rPr>
      <t xml:space="preserve">
</t>
    </r>
    <r>
      <rPr>
        <b/>
        <sz val="14"/>
        <color rgb="FFFF0000"/>
        <rFont val="Avenir Next Regular"/>
      </rPr>
      <t>Dimanche : Delphine Colonnaz ?</t>
    </r>
    <r>
      <rPr>
        <sz val="14"/>
        <rFont val="Avenir Next Regular"/>
      </rPr>
      <t xml:space="preserve">
M4 : Mesures d’urgence </t>
    </r>
  </si>
  <si>
    <r>
      <rPr>
        <b/>
        <sz val="18"/>
        <rFont val="Avenir Next Regular"/>
      </rPr>
      <t xml:space="preserve">
Acupunture : Jing Luo</t>
    </r>
    <r>
      <rPr>
        <b/>
        <sz val="14"/>
        <rFont val="Avenir Next Regular"/>
      </rPr>
      <t xml:space="preserve">
Palpation (Jueyin + shaoyang)</t>
    </r>
    <r>
      <rPr>
        <sz val="14"/>
        <rFont val="Avenir Next Regular"/>
      </rPr>
      <t xml:space="preserve">
GENÈVE : Vahé ARZOUMANIAN </t>
    </r>
  </si>
  <si>
    <r>
      <rPr>
        <b/>
        <sz val="20"/>
        <color indexed="9"/>
        <rFont val="Avenir Next Regular"/>
      </rPr>
      <t xml:space="preserve">
WE 8 : GENÈVE</t>
    </r>
    <r>
      <rPr>
        <sz val="20"/>
        <color indexed="9"/>
        <rFont val="Avenir Next Regular"/>
      </rPr>
      <t xml:space="preserve"> </t>
    </r>
    <r>
      <rPr>
        <sz val="14"/>
        <color indexed="9"/>
        <rFont val="Avenir Next Regular"/>
      </rPr>
      <t xml:space="preserve">
</t>
    </r>
    <r>
      <rPr>
        <b/>
        <sz val="18"/>
        <color indexed="13"/>
        <rFont val="Avenir Next Regular"/>
      </rPr>
      <t xml:space="preserve">AN4 : DAVID </t>
    </r>
  </si>
  <si>
    <r>
      <rPr>
        <b/>
        <sz val="18"/>
        <color indexed="8"/>
        <rFont val="Avenir Next Regular"/>
      </rPr>
      <t xml:space="preserve">
WE 5 : Cycle 1 ASCA : M15 À M18</t>
    </r>
    <r>
      <rPr>
        <b/>
        <sz val="14"/>
        <color indexed="10"/>
        <rFont val="Avenir Next Regular"/>
      </rPr>
      <t xml:space="preserve">
</t>
    </r>
    <r>
      <rPr>
        <sz val="14"/>
        <color theme="1"/>
        <rFont val="Avenir Next Regular"/>
      </rPr>
      <t xml:space="preserve">WE PRÉSENTIEL À GENÈVE
</t>
    </r>
    <r>
      <rPr>
        <b/>
        <sz val="14"/>
        <color theme="1"/>
        <rFont val="Avenir Next Regular"/>
      </rPr>
      <t>Samedi : Isabelle</t>
    </r>
    <r>
      <rPr>
        <sz val="14"/>
        <color theme="1"/>
        <rFont val="Avenir Next Regular"/>
      </rPr>
      <t xml:space="preserve">
M15 : Mesures d’urgence et hygiène
M16 : Anamnèse</t>
    </r>
    <r>
      <rPr>
        <b/>
        <sz val="14"/>
        <color theme="1"/>
        <rFont val="Avenir Next Regular"/>
      </rPr>
      <t xml:space="preserve">
Dimanche : Delphine COLONNAZ ok
</t>
    </r>
    <r>
      <rPr>
        <sz val="14"/>
        <color theme="1"/>
        <rFont val="Avenir Next Regular"/>
      </rPr>
      <t xml:space="preserve">M17 : Troubles psychiatriques
M18 : Pharmacologie
</t>
    </r>
  </si>
  <si>
    <r>
      <rPr>
        <b/>
        <sz val="18"/>
        <rFont val="Avenir Next Regular"/>
      </rPr>
      <t xml:space="preserve">
Acupunture : Jing Luo moxa, guasha, ventouses
</t>
    </r>
    <r>
      <rPr>
        <b/>
        <sz val="20"/>
        <color indexed="10"/>
        <rFont val="Avenir Next Regular"/>
      </rPr>
      <t>+ WE9 : AN4</t>
    </r>
    <r>
      <rPr>
        <b/>
        <sz val="14"/>
        <rFont val="Avenir Next Regular"/>
      </rPr>
      <t xml:space="preserve">
</t>
    </r>
    <r>
      <rPr>
        <sz val="14"/>
        <rFont val="Avenir Next Regular"/>
      </rPr>
      <t xml:space="preserve">GENÈVE : Vahé ARZOUMANIAN
</t>
    </r>
    <r>
      <rPr>
        <b/>
        <sz val="16"/>
        <color indexed="10"/>
        <rFont val="Avenir Next Regular"/>
      </rPr>
      <t>EXAM : Zhenggu-Tuina : 9h-10h30</t>
    </r>
  </si>
  <si>
    <r>
      <rPr>
        <b/>
        <sz val="16"/>
        <rFont val="Avenir Next Regular"/>
      </rPr>
      <t xml:space="preserve">
WE 10 : GENÈVE </t>
    </r>
    <r>
      <rPr>
        <b/>
        <sz val="14"/>
        <rFont val="Avenir Next Regular"/>
      </rPr>
      <t xml:space="preserve">
</t>
    </r>
    <r>
      <rPr>
        <sz val="14"/>
        <rFont val="Avenir Next Regular"/>
      </rPr>
      <t xml:space="preserve">AN1-BENKE 1
</t>
    </r>
    <r>
      <rPr>
        <b/>
        <sz val="14"/>
        <color indexed="10"/>
        <rFont val="Avenir Next Regular"/>
      </rPr>
      <t>EXAMEN ASCA CYCLE 1/ BENKE 1 ???
EXAMEN ASCA CYCLE 3 ?</t>
    </r>
  </si>
  <si>
    <r>
      <rPr>
        <b/>
        <sz val="16"/>
        <rFont val="Avenir Next Regular"/>
      </rPr>
      <t xml:space="preserve">
WE 10 : GENÈVE </t>
    </r>
    <r>
      <rPr>
        <b/>
        <sz val="14"/>
        <rFont val="Avenir Next Regular"/>
      </rPr>
      <t xml:space="preserve">
</t>
    </r>
    <r>
      <rPr>
        <sz val="14"/>
        <rFont val="Avenir Next Regular"/>
      </rPr>
      <t>AN1-BENKE 1 - AN3</t>
    </r>
  </si>
  <si>
    <r>
      <rPr>
        <b/>
        <sz val="16"/>
        <rFont val="Avenir Next Regular"/>
      </rPr>
      <t xml:space="preserve">
WE 10 : GENÈVE </t>
    </r>
    <r>
      <rPr>
        <b/>
        <sz val="14"/>
        <rFont val="Avenir Next Regular"/>
      </rPr>
      <t xml:space="preserve">
</t>
    </r>
    <r>
      <rPr>
        <sz val="14"/>
        <rFont val="Avenir Next Regular"/>
      </rPr>
      <t xml:space="preserve">AN1-BENKE1 - 
AN3
AN2 - BENKE 2
AN4
AN5 </t>
    </r>
  </si>
  <si>
    <r>
      <rPr>
        <b/>
        <sz val="14"/>
        <rFont val="Avenir Next Regular"/>
      </rPr>
      <t>Méthode de Qi Gong</t>
    </r>
    <r>
      <rPr>
        <sz val="14"/>
        <rFont val="Avenir Next Regular"/>
      </rPr>
      <t xml:space="preserve">
Isabelle BRIERS : WE GENÈVE</t>
    </r>
  </si>
  <si>
    <t>CycleC</t>
  </si>
  <si>
    <t>BK1 + BF1 + AN4WE6</t>
  </si>
  <si>
    <t>BK1 + BF1 + AN4WE9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</si>
</sst>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;[Red]\-#,##0.00&quot; €&quot;"/>
  </numFmts>
  <fonts count="85">
    <font>
      <sz val="18"/>
      <name val="Helvetica Neue"/>
      <family val="2"/>
    </font>
    <font>
      <sz val="12"/>
      <color indexed="8"/>
      <name val="Calibri"/>
      <family val="2"/>
      <charset val="1"/>
    </font>
    <font>
      <sz val="14"/>
      <color indexed="8"/>
      <name val="Avenir Next Regular"/>
    </font>
    <font>
      <b/>
      <sz val="14"/>
      <name val="Avenir Next Regular"/>
    </font>
    <font>
      <sz val="14"/>
      <name val="Avenir Next Regular"/>
    </font>
    <font>
      <b/>
      <sz val="14"/>
      <color indexed="8"/>
      <name val="Avenir Next Regular"/>
    </font>
    <font>
      <sz val="18"/>
      <name val="Avenir Next Regular"/>
    </font>
    <font>
      <sz val="20"/>
      <name val="Avenir Next Regular"/>
    </font>
    <font>
      <b/>
      <sz val="20"/>
      <name val="Avenir Next Regular"/>
    </font>
    <font>
      <b/>
      <sz val="18"/>
      <color indexed="8"/>
      <name val="Avenir Next Regular"/>
    </font>
    <font>
      <b/>
      <sz val="18"/>
      <name val="Avenir Next Regular"/>
    </font>
    <font>
      <b/>
      <sz val="14"/>
      <color theme="1"/>
      <name val="Avenir Next Regular"/>
    </font>
    <font>
      <b/>
      <sz val="18"/>
      <color theme="1"/>
      <name val="Avenir Next Regular"/>
    </font>
    <font>
      <b/>
      <sz val="20"/>
      <color theme="1"/>
      <name val="Avenir Next Regular"/>
    </font>
    <font>
      <b/>
      <sz val="20"/>
      <color rgb="FF000000"/>
      <name val="Avenir Next Regular"/>
    </font>
    <font>
      <b/>
      <sz val="20"/>
      <color rgb="FFFFC000"/>
      <name val="Avenir Next Regular"/>
    </font>
    <font>
      <sz val="14"/>
      <color theme="1"/>
      <name val="Avenir Next Regular"/>
    </font>
    <font>
      <b/>
      <sz val="18"/>
      <color theme="0"/>
      <name val="Avenir Next Regular"/>
    </font>
    <font>
      <b/>
      <sz val="18"/>
      <color rgb="FF000000"/>
      <name val="Avenir Next Regular"/>
    </font>
    <font>
      <b/>
      <sz val="18"/>
      <color rgb="FFFFC000"/>
      <name val="Avenir Next Regular"/>
    </font>
    <font>
      <b/>
      <sz val="18"/>
      <color theme="8" tint="-0.249977111117893"/>
      <name val="Avenir Next Regular"/>
    </font>
    <font>
      <sz val="18"/>
      <color theme="1"/>
      <name val="Avenir Next Regular"/>
    </font>
    <font>
      <sz val="18"/>
      <color indexed="8"/>
      <name val="Avenir Next Regular"/>
    </font>
    <font>
      <b/>
      <sz val="24"/>
      <name val="Avenir Next Regular"/>
    </font>
    <font>
      <sz val="24"/>
      <name val="Avenir Next Regular"/>
    </font>
    <font>
      <b/>
      <sz val="24"/>
      <color rgb="FFFFC000"/>
      <name val="Avenir Next Regular"/>
    </font>
    <font>
      <b/>
      <sz val="24"/>
      <color theme="1"/>
      <name val="Avenir Next Regular"/>
    </font>
    <font>
      <b/>
      <sz val="14"/>
      <color indexed="10"/>
      <name val="Avenir Next Regular"/>
    </font>
    <font>
      <b/>
      <sz val="18"/>
      <color indexed="15"/>
      <name val="Avenir Next Regular"/>
    </font>
    <font>
      <b/>
      <sz val="28"/>
      <name val="Avenir Next Regular"/>
    </font>
    <font>
      <b/>
      <sz val="18"/>
      <color indexed="9"/>
      <name val="Avenir Next Regular"/>
    </font>
    <font>
      <sz val="18"/>
      <color rgb="FFEEEEEE"/>
      <name val="Avenir Next Regular"/>
    </font>
    <font>
      <sz val="18"/>
      <color rgb="FF000000"/>
      <name val="Avenir Next Regular"/>
    </font>
    <font>
      <b/>
      <sz val="18"/>
      <color rgb="FF002060"/>
      <name val="Avenir Next Regular"/>
    </font>
    <font>
      <b/>
      <sz val="18"/>
      <color rgb="FFEEEEEE"/>
      <name val="Avenir Next Regular"/>
    </font>
    <font>
      <b/>
      <sz val="18"/>
      <color rgb="FFFFFFFF"/>
      <name val="Avenir Next Regular"/>
    </font>
    <font>
      <b/>
      <sz val="28"/>
      <color rgb="FFFF0000"/>
      <name val="Avenir Next Regular"/>
    </font>
    <font>
      <sz val="18"/>
      <name val="Avenir Book"/>
      <family val="2"/>
    </font>
    <font>
      <b/>
      <sz val="18"/>
      <name val="Avenir Book"/>
      <family val="2"/>
    </font>
    <font>
      <b/>
      <sz val="18"/>
      <color rgb="FFFF0000"/>
      <name val="Avenir Book"/>
      <family val="2"/>
    </font>
    <font>
      <b/>
      <sz val="28"/>
      <name val="Avenir Book"/>
      <family val="2"/>
    </font>
    <font>
      <b/>
      <sz val="22"/>
      <name val="Avenir Book"/>
      <family val="2"/>
    </font>
    <font>
      <b/>
      <sz val="18"/>
      <color theme="1"/>
      <name val="Avenir Book"/>
      <family val="2"/>
    </font>
    <font>
      <b/>
      <sz val="20"/>
      <name val="Avenir Book"/>
      <family val="2"/>
    </font>
    <font>
      <b/>
      <sz val="20"/>
      <color rgb="FF002060"/>
      <name val="Avenir Book"/>
      <family val="2"/>
    </font>
    <font>
      <b/>
      <sz val="18"/>
      <color theme="8" tint="-0.249977111117893"/>
      <name val="Avenir Book"/>
      <family val="2"/>
    </font>
    <font>
      <sz val="20"/>
      <color rgb="FF002060"/>
      <name val="Avenir Book"/>
      <family val="2"/>
    </font>
    <font>
      <b/>
      <sz val="24"/>
      <color theme="1"/>
      <name val="Avenir Book"/>
      <family val="2"/>
    </font>
    <font>
      <sz val="24"/>
      <name val="Avenir Book"/>
      <family val="2"/>
    </font>
    <font>
      <b/>
      <sz val="24"/>
      <color rgb="FFFFC000"/>
      <name val="Avenir Book"/>
      <family val="2"/>
    </font>
    <font>
      <sz val="18"/>
      <color indexed="8"/>
      <name val="Avenir Book"/>
      <family val="2"/>
    </font>
    <font>
      <b/>
      <sz val="18"/>
      <color rgb="FF000000"/>
      <name val="Avenir Book"/>
      <family val="2"/>
    </font>
    <font>
      <sz val="18"/>
      <color theme="0"/>
      <name val="Avenir Book"/>
      <family val="2"/>
    </font>
    <font>
      <b/>
      <sz val="18"/>
      <color theme="0"/>
      <name val="Avenir Book"/>
      <family val="2"/>
    </font>
    <font>
      <b/>
      <sz val="18"/>
      <color indexed="8"/>
      <name val="Avenir Book"/>
      <family val="2"/>
    </font>
    <font>
      <sz val="18"/>
      <color theme="1"/>
      <name val="Avenir Book"/>
      <family val="2"/>
    </font>
    <font>
      <b/>
      <sz val="14"/>
      <color rgb="FFFF0000"/>
      <name val="Avenir Next Regular"/>
    </font>
    <font>
      <sz val="12"/>
      <name val="Avenir Next Regular"/>
    </font>
    <font>
      <b/>
      <sz val="12"/>
      <name val="Avenir Next Regular"/>
    </font>
    <font>
      <sz val="12"/>
      <color indexed="8"/>
      <name val="Avenir Next Regular"/>
    </font>
    <font>
      <b/>
      <sz val="12"/>
      <color indexed="8"/>
      <name val="Avenir Next Regular"/>
    </font>
    <font>
      <sz val="10"/>
      <name val="Avenir Next Regular"/>
    </font>
    <font>
      <b/>
      <sz val="9"/>
      <name val="Avenir Next Regular"/>
    </font>
    <font>
      <sz val="9"/>
      <name val="Avenir Next Regular"/>
    </font>
    <font>
      <sz val="14"/>
      <color indexed="10"/>
      <name val="Avenir Next Regular"/>
    </font>
    <font>
      <sz val="9"/>
      <color indexed="10"/>
      <name val="Avenir Next Regular"/>
    </font>
    <font>
      <sz val="10"/>
      <color indexed="10"/>
      <name val="Avenir Next Regular"/>
    </font>
    <font>
      <sz val="22"/>
      <name val="Avenir Next Regular"/>
    </font>
    <font>
      <b/>
      <sz val="22"/>
      <name val="Avenir Next Regular"/>
    </font>
    <font>
      <b/>
      <sz val="20"/>
      <color rgb="FF002060"/>
      <name val="Avenir Next Regular"/>
    </font>
    <font>
      <sz val="20"/>
      <color rgb="FF002060"/>
      <name val="Avenir Next Regular"/>
    </font>
    <font>
      <sz val="18"/>
      <color indexed="9"/>
      <name val="Avenir Next Regular"/>
    </font>
    <font>
      <sz val="18"/>
      <color theme="0"/>
      <name val="Avenir Next Regular"/>
    </font>
    <font>
      <b/>
      <sz val="14"/>
      <color indexed="9"/>
      <name val="Avenir Next Regular"/>
    </font>
    <font>
      <b/>
      <sz val="18"/>
      <color indexed="13"/>
      <name val="Avenir Next Regular"/>
    </font>
    <font>
      <b/>
      <sz val="20"/>
      <color indexed="9"/>
      <name val="Avenir Next Regular"/>
    </font>
    <font>
      <b/>
      <sz val="18"/>
      <color indexed="10"/>
      <name val="Avenir Next Regular"/>
    </font>
    <font>
      <sz val="20"/>
      <color indexed="9"/>
      <name val="Avenir Next Regular"/>
    </font>
    <font>
      <sz val="14"/>
      <color indexed="9"/>
      <name val="Avenir Next Regular"/>
    </font>
    <font>
      <sz val="14"/>
      <color theme="0"/>
      <name val="Avenir Next Regular"/>
    </font>
    <font>
      <sz val="16"/>
      <color indexed="9"/>
      <name val="Avenir Next Regular"/>
    </font>
    <font>
      <b/>
      <sz val="20"/>
      <color rgb="FF0070C0"/>
      <name val="Avenir Next Regular"/>
    </font>
    <font>
      <b/>
      <sz val="20"/>
      <color indexed="10"/>
      <name val="Avenir Next Regular"/>
    </font>
    <font>
      <b/>
      <sz val="16"/>
      <color indexed="10"/>
      <name val="Avenir Next Regular"/>
    </font>
    <font>
      <b/>
      <sz val="16"/>
      <name val="Avenir Next Regular"/>
    </font>
  </fonts>
  <fills count="42">
    <fill>
      <patternFill patternType="none"/>
    </fill>
    <fill>
      <patternFill patternType="gray125"/>
    </fill>
    <fill>
      <patternFill patternType="solid">
        <fgColor indexed="52"/>
        <bgColor indexed="51"/>
      </patternFill>
    </fill>
    <fill>
      <patternFill patternType="solid">
        <fgColor indexed="44"/>
        <bgColor indexed="49"/>
      </patternFill>
    </fill>
    <fill>
      <patternFill patternType="solid">
        <fgColor indexed="45"/>
        <bgColor indexed="46"/>
      </patternFill>
    </fill>
    <fill>
      <patternFill patternType="solid">
        <fgColor indexed="9"/>
        <bgColor indexed="31"/>
      </patternFill>
    </fill>
    <fill>
      <patternFill patternType="solid">
        <fgColor indexed="27"/>
        <bgColor indexed="9"/>
      </patternFill>
    </fill>
    <fill>
      <patternFill patternType="solid">
        <fgColor indexed="46"/>
        <bgColor indexed="45"/>
      </patternFill>
    </fill>
    <fill>
      <patternFill patternType="solid">
        <fgColor indexed="22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indexed="51"/>
      </patternFill>
    </fill>
    <fill>
      <patternFill patternType="solid">
        <fgColor theme="3" tint="0.39997558519241921"/>
        <bgColor indexed="51"/>
      </patternFill>
    </fill>
    <fill>
      <patternFill patternType="solid">
        <fgColor rgb="FFFFC000"/>
        <bgColor indexed="51"/>
      </patternFill>
    </fill>
    <fill>
      <patternFill patternType="solid">
        <fgColor rgb="FFDDDDDD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rgb="FF66FFFF"/>
        <bgColor rgb="FF33CCCC"/>
      </patternFill>
    </fill>
    <fill>
      <patternFill patternType="solid">
        <fgColor rgb="FFFF8AD8"/>
        <bgColor indexed="4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9"/>
      </patternFill>
    </fill>
    <fill>
      <patternFill patternType="solid">
        <fgColor rgb="FFFFFF00"/>
        <b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CA4E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EC309"/>
        <bgColor rgb="FFFFCC00"/>
      </patternFill>
    </fill>
    <fill>
      <patternFill patternType="solid">
        <fgColor rgb="FFFF99FF"/>
        <bgColor rgb="FFFC7EFF"/>
      </patternFill>
    </fill>
    <fill>
      <patternFill patternType="solid">
        <fgColor rgb="FFFF0000"/>
        <bgColor rgb="FFEEEEEE"/>
      </patternFill>
    </fill>
    <fill>
      <patternFill patternType="solid">
        <fgColor rgb="FF00B0F0"/>
        <bgColor rgb="FFFFCC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lightUp">
        <fgColor theme="4" tint="-0.24994659260841701"/>
        <bgColor auto="1"/>
      </patternFill>
    </fill>
    <fill>
      <patternFill patternType="solid">
        <fgColor rgb="FFFFE699"/>
        <bgColor rgb="FF000000"/>
      </patternFill>
    </fill>
    <fill>
      <patternFill patternType="solid">
        <fgColor rgb="FFFF2D55"/>
        <bgColor indexed="51"/>
      </patternFill>
    </fill>
    <fill>
      <patternFill patternType="solid">
        <fgColor rgb="FFFF2D55"/>
        <bgColor indexed="64"/>
      </patternFill>
    </fill>
    <fill>
      <patternFill patternType="solid">
        <fgColor rgb="FFFF2D55"/>
        <bgColor rgb="FF000000"/>
      </patternFill>
    </fill>
  </fills>
  <borders count="5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8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14" borderId="36" xfId="0" applyFont="1" applyFill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left" vertical="center"/>
    </xf>
    <xf numFmtId="0" fontId="20" fillId="27" borderId="38" xfId="0" applyFont="1" applyFill="1" applyBorder="1" applyAlignment="1">
      <alignment horizontal="center" vertical="center"/>
    </xf>
    <xf numFmtId="0" fontId="20" fillId="27" borderId="39" xfId="0" applyFont="1" applyFill="1" applyBorder="1" applyAlignment="1">
      <alignment horizontal="center" vertical="center"/>
    </xf>
    <xf numFmtId="0" fontId="20" fillId="28" borderId="39" xfId="0" applyFont="1" applyFill="1" applyBorder="1" applyAlignment="1">
      <alignment horizontal="center" vertical="center"/>
    </xf>
    <xf numFmtId="0" fontId="20" fillId="27" borderId="42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top"/>
    </xf>
    <xf numFmtId="0" fontId="21" fillId="0" borderId="5" xfId="0" applyFont="1" applyBorder="1" applyAlignment="1">
      <alignment vertical="top"/>
    </xf>
    <xf numFmtId="0" fontId="6" fillId="0" borderId="23" xfId="0" applyFont="1" applyBorder="1" applyAlignment="1">
      <alignment vertical="center"/>
    </xf>
    <xf numFmtId="0" fontId="21" fillId="0" borderId="5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24" fillId="0" borderId="3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25" fillId="0" borderId="36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top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20" fillId="0" borderId="0" xfId="0" applyFont="1"/>
    <xf numFmtId="0" fontId="22" fillId="11" borderId="5" xfId="0" applyFont="1" applyFill="1" applyBorder="1" applyAlignment="1">
      <alignment horizontal="left" vertical="top" wrapText="1"/>
    </xf>
    <xf numFmtId="0" fontId="22" fillId="2" borderId="5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vertical="top" wrapText="1"/>
    </xf>
    <xf numFmtId="164" fontId="6" fillId="3" borderId="5" xfId="0" applyNumberFormat="1" applyFont="1" applyFill="1" applyBorder="1" applyAlignment="1">
      <alignment vertical="top" wrapText="1"/>
    </xf>
    <xf numFmtId="0" fontId="22" fillId="11" borderId="23" xfId="0" applyFont="1" applyFill="1" applyBorder="1" applyAlignment="1">
      <alignment horizontal="left" vertical="top" wrapText="1"/>
    </xf>
    <xf numFmtId="0" fontId="17" fillId="20" borderId="25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0" fillId="33" borderId="21" xfId="0" applyFont="1" applyFill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164" fontId="6" fillId="17" borderId="5" xfId="0" applyNumberFormat="1" applyFont="1" applyFill="1" applyBorder="1" applyAlignment="1">
      <alignment vertical="top" wrapText="1"/>
    </xf>
    <xf numFmtId="0" fontId="18" fillId="29" borderId="5" xfId="0" applyFont="1" applyFill="1" applyBorder="1" applyAlignment="1">
      <alignment horizontal="left" vertical="top" wrapText="1"/>
    </xf>
    <xf numFmtId="0" fontId="10" fillId="30" borderId="5" xfId="0" applyFont="1" applyFill="1" applyBorder="1" applyAlignment="1">
      <alignment vertical="top" wrapText="1"/>
    </xf>
    <xf numFmtId="0" fontId="18" fillId="32" borderId="5" xfId="0" applyFont="1" applyFill="1" applyBorder="1" applyAlignment="1">
      <alignment vertical="top" wrapText="1"/>
    </xf>
    <xf numFmtId="0" fontId="32" fillId="0" borderId="5" xfId="0" applyFont="1" applyBorder="1" applyAlignment="1">
      <alignment vertical="top"/>
    </xf>
    <xf numFmtId="0" fontId="32" fillId="0" borderId="5" xfId="0" applyFont="1" applyBorder="1" applyAlignment="1">
      <alignment vertical="center"/>
    </xf>
    <xf numFmtId="164" fontId="6" fillId="17" borderId="23" xfId="0" applyNumberFormat="1" applyFont="1" applyFill="1" applyBorder="1" applyAlignment="1">
      <alignment vertical="top" wrapText="1"/>
    </xf>
    <xf numFmtId="0" fontId="32" fillId="29" borderId="5" xfId="0" applyFont="1" applyFill="1" applyBorder="1" applyAlignment="1">
      <alignment horizontal="left" vertical="top" wrapText="1"/>
    </xf>
    <xf numFmtId="0" fontId="23" fillId="0" borderId="36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23" fillId="0" borderId="36" xfId="0" applyFont="1" applyBorder="1" applyAlignment="1">
      <alignment vertical="center" wrapText="1"/>
    </xf>
    <xf numFmtId="0" fontId="23" fillId="0" borderId="36" xfId="0" applyFont="1" applyBorder="1" applyAlignment="1">
      <alignment vertical="center"/>
    </xf>
    <xf numFmtId="0" fontId="10" fillId="0" borderId="36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top"/>
    </xf>
    <xf numFmtId="0" fontId="21" fillId="0" borderId="20" xfId="0" applyFont="1" applyBorder="1" applyAlignment="1">
      <alignment horizontal="left" vertical="top"/>
    </xf>
    <xf numFmtId="0" fontId="6" fillId="0" borderId="48" xfId="0" applyFont="1" applyBorder="1" applyAlignment="1">
      <alignment horizontal="left" vertical="top"/>
    </xf>
    <xf numFmtId="0" fontId="4" fillId="0" borderId="5" xfId="0" applyFont="1" applyBorder="1" applyAlignment="1">
      <alignment vertical="top" wrapText="1"/>
    </xf>
    <xf numFmtId="0" fontId="23" fillId="0" borderId="21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1" xfId="0" applyFont="1" applyBorder="1" applyAlignment="1">
      <alignment vertical="center" wrapText="1"/>
    </xf>
    <xf numFmtId="0" fontId="24" fillId="0" borderId="21" xfId="0" applyFont="1" applyBorder="1" applyAlignment="1">
      <alignment horizontal="center" vertical="center"/>
    </xf>
    <xf numFmtId="0" fontId="23" fillId="0" borderId="21" xfId="0" applyFont="1" applyBorder="1" applyAlignment="1">
      <alignment vertical="center"/>
    </xf>
    <xf numFmtId="0" fontId="25" fillId="0" borderId="21" xfId="0" applyFont="1" applyBorder="1" applyAlignment="1">
      <alignment horizontal="center" vertical="center"/>
    </xf>
    <xf numFmtId="0" fontId="20" fillId="27" borderId="39" xfId="0" applyFont="1" applyFill="1" applyBorder="1" applyAlignment="1">
      <alignment horizontal="center" vertical="center" wrapText="1"/>
    </xf>
    <xf numFmtId="0" fontId="33" fillId="27" borderId="39" xfId="0" applyFont="1" applyFill="1" applyBorder="1" applyAlignment="1">
      <alignment horizontal="center" vertical="center"/>
    </xf>
    <xf numFmtId="0" fontId="20" fillId="27" borderId="42" xfId="0" applyFont="1" applyFill="1" applyBorder="1" applyAlignment="1">
      <alignment horizontal="center" vertical="center" wrapText="1"/>
    </xf>
    <xf numFmtId="0" fontId="10" fillId="21" borderId="36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0" fillId="0" borderId="36" xfId="0" applyFont="1" applyBorder="1" applyAlignment="1">
      <alignment vertical="center" wrapText="1"/>
    </xf>
    <xf numFmtId="0" fontId="10" fillId="0" borderId="36" xfId="0" applyFont="1" applyBorder="1" applyAlignment="1">
      <alignment vertical="center"/>
    </xf>
    <xf numFmtId="0" fontId="15" fillId="0" borderId="3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/>
    </xf>
    <xf numFmtId="0" fontId="8" fillId="37" borderId="36" xfId="0" applyFont="1" applyFill="1" applyBorder="1" applyAlignment="1">
      <alignment horizontal="center" vertical="center"/>
    </xf>
    <xf numFmtId="0" fontId="7" fillId="37" borderId="36" xfId="0" applyFont="1" applyFill="1" applyBorder="1" applyAlignment="1">
      <alignment horizontal="center" vertical="center"/>
    </xf>
    <xf numFmtId="0" fontId="8" fillId="37" borderId="36" xfId="0" applyFont="1" applyFill="1" applyBorder="1" applyAlignment="1">
      <alignment horizontal="center" vertical="center" wrapText="1"/>
    </xf>
    <xf numFmtId="0" fontId="8" fillId="37" borderId="36" xfId="0" applyFont="1" applyFill="1" applyBorder="1" applyAlignment="1">
      <alignment vertical="center" wrapText="1"/>
    </xf>
    <xf numFmtId="0" fontId="10" fillId="0" borderId="25" xfId="0" applyFont="1" applyBorder="1" applyAlignment="1">
      <alignment horizontal="center" vertical="center"/>
    </xf>
    <xf numFmtId="0" fontId="9" fillId="11" borderId="2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9" fillId="11" borderId="27" xfId="0" applyFont="1" applyFill="1" applyBorder="1" applyAlignment="1">
      <alignment horizontal="center" vertical="center"/>
    </xf>
    <xf numFmtId="0" fontId="10" fillId="0" borderId="0" xfId="0" applyFont="1"/>
    <xf numFmtId="0" fontId="10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0" fillId="17" borderId="20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8" fillId="29" borderId="20" xfId="0" applyFont="1" applyFill="1" applyBorder="1" applyAlignment="1">
      <alignment horizontal="center" vertical="center"/>
    </xf>
    <xf numFmtId="0" fontId="10" fillId="30" borderId="20" xfId="0" applyFont="1" applyFill="1" applyBorder="1" applyAlignment="1">
      <alignment horizontal="center" vertical="center"/>
    </xf>
    <xf numFmtId="0" fontId="35" fillId="31" borderId="20" xfId="0" applyFont="1" applyFill="1" applyBorder="1" applyAlignment="1">
      <alignment horizontal="center" vertical="center"/>
    </xf>
    <xf numFmtId="0" fontId="18" fillId="32" borderId="20" xfId="0" applyFont="1" applyFill="1" applyBorder="1" applyAlignment="1">
      <alignment horizontal="center" vertical="center"/>
    </xf>
    <xf numFmtId="0" fontId="10" fillId="17" borderId="48" xfId="0" applyFont="1" applyFill="1" applyBorder="1" applyAlignment="1">
      <alignment horizontal="center" vertical="center"/>
    </xf>
    <xf numFmtId="0" fontId="10" fillId="19" borderId="20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15" borderId="25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0" fillId="15" borderId="5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15" borderId="27" xfId="0" applyFont="1" applyFill="1" applyBorder="1" applyAlignment="1">
      <alignment horizontal="center" vertical="center"/>
    </xf>
    <xf numFmtId="0" fontId="10" fillId="16" borderId="25" xfId="0" applyFont="1" applyFill="1" applyBorder="1" applyAlignment="1">
      <alignment horizontal="center" vertical="center"/>
    </xf>
    <xf numFmtId="0" fontId="10" fillId="37" borderId="25" xfId="0" applyFont="1" applyFill="1" applyBorder="1" applyAlignment="1">
      <alignment horizontal="center" vertical="center"/>
    </xf>
    <xf numFmtId="0" fontId="10" fillId="38" borderId="36" xfId="0" applyFont="1" applyFill="1" applyBorder="1" applyAlignment="1">
      <alignment horizontal="center" vertical="center"/>
    </xf>
    <xf numFmtId="0" fontId="20" fillId="27" borderId="43" xfId="0" applyFont="1" applyFill="1" applyBorder="1" applyAlignment="1">
      <alignment horizontal="center" vertical="center" wrapText="1"/>
    </xf>
    <xf numFmtId="0" fontId="37" fillId="0" borderId="0" xfId="0" applyFont="1"/>
    <xf numFmtId="0" fontId="37" fillId="0" borderId="35" xfId="0" applyFont="1" applyBorder="1"/>
    <xf numFmtId="0" fontId="41" fillId="0" borderId="36" xfId="0" applyFont="1" applyBorder="1" applyAlignment="1">
      <alignment horizontal="center"/>
    </xf>
    <xf numFmtId="0" fontId="41" fillId="34" borderId="36" xfId="0" applyFont="1" applyFill="1" applyBorder="1" applyAlignment="1">
      <alignment horizontal="center"/>
    </xf>
    <xf numFmtId="0" fontId="41" fillId="0" borderId="37" xfId="0" applyFont="1" applyBorder="1" applyAlignment="1">
      <alignment horizontal="center"/>
    </xf>
    <xf numFmtId="0" fontId="42" fillId="0" borderId="24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35" borderId="25" xfId="0" applyFont="1" applyFill="1" applyBorder="1" applyAlignment="1">
      <alignment horizontal="center" vertical="center"/>
    </xf>
    <xf numFmtId="0" fontId="43" fillId="0" borderId="27" xfId="0" applyFont="1" applyBorder="1" applyAlignment="1">
      <alignment horizontal="center" vertical="center"/>
    </xf>
    <xf numFmtId="0" fontId="44" fillId="27" borderId="38" xfId="0" applyFont="1" applyFill="1" applyBorder="1" applyAlignment="1">
      <alignment horizontal="center" vertical="center"/>
    </xf>
    <xf numFmtId="0" fontId="45" fillId="27" borderId="39" xfId="0" applyFont="1" applyFill="1" applyBorder="1" applyAlignment="1">
      <alignment horizontal="center" vertical="center" wrapText="1"/>
    </xf>
    <xf numFmtId="0" fontId="46" fillId="27" borderId="39" xfId="0" applyFont="1" applyFill="1" applyBorder="1" applyAlignment="1">
      <alignment horizontal="center" vertical="center"/>
    </xf>
    <xf numFmtId="0" fontId="45" fillId="27" borderId="39" xfId="0" applyFont="1" applyFill="1" applyBorder="1" applyAlignment="1">
      <alignment horizontal="center" vertical="center"/>
    </xf>
    <xf numFmtId="0" fontId="46" fillId="27" borderId="39" xfId="0" applyFont="1" applyFill="1" applyBorder="1" applyAlignment="1">
      <alignment vertical="center"/>
    </xf>
    <xf numFmtId="0" fontId="46" fillId="27" borderId="39" xfId="0" applyFont="1" applyFill="1" applyBorder="1" applyAlignment="1">
      <alignment horizontal="center" vertical="center" wrapText="1"/>
    </xf>
    <xf numFmtId="0" fontId="43" fillId="0" borderId="42" xfId="0" applyFont="1" applyBorder="1" applyAlignment="1">
      <alignment horizontal="center" vertical="center"/>
    </xf>
    <xf numFmtId="0" fontId="38" fillId="21" borderId="36" xfId="0" applyFont="1" applyFill="1" applyBorder="1" applyAlignment="1">
      <alignment horizontal="center" vertical="center"/>
    </xf>
    <xf numFmtId="0" fontId="48" fillId="0" borderId="36" xfId="0" applyFont="1" applyBorder="1" applyAlignment="1">
      <alignment horizontal="center" vertical="center"/>
    </xf>
    <xf numFmtId="0" fontId="38" fillId="38" borderId="36" xfId="0" applyFont="1" applyFill="1" applyBorder="1" applyAlignment="1">
      <alignment horizontal="center" vertical="center"/>
    </xf>
    <xf numFmtId="0" fontId="49" fillId="0" borderId="36" xfId="0" applyFont="1" applyBorder="1" applyAlignment="1">
      <alignment horizontal="center" vertical="center"/>
    </xf>
    <xf numFmtId="0" fontId="48" fillId="14" borderId="36" xfId="0" applyFont="1" applyFill="1" applyBorder="1" applyAlignment="1">
      <alignment horizontal="center" vertical="center"/>
    </xf>
    <xf numFmtId="0" fontId="48" fillId="0" borderId="37" xfId="0" applyFont="1" applyBorder="1" applyAlignment="1">
      <alignment horizontal="center" vertical="center"/>
    </xf>
    <xf numFmtId="0" fontId="48" fillId="0" borderId="0" xfId="0" applyFont="1"/>
    <xf numFmtId="0" fontId="50" fillId="2" borderId="5" xfId="0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left" vertical="top"/>
    </xf>
    <xf numFmtId="0" fontId="37" fillId="4" borderId="5" xfId="0" applyFont="1" applyFill="1" applyBorder="1" applyAlignment="1">
      <alignment horizontal="left" vertical="top" wrapText="1"/>
    </xf>
    <xf numFmtId="164" fontId="37" fillId="3" borderId="5" xfId="0" applyNumberFormat="1" applyFont="1" applyFill="1" applyBorder="1" applyAlignment="1">
      <alignment horizontal="left" vertical="top" wrapText="1"/>
    </xf>
    <xf numFmtId="0" fontId="50" fillId="13" borderId="5" xfId="0" applyFont="1" applyFill="1" applyBorder="1" applyAlignment="1">
      <alignment horizontal="left" vertical="top" wrapText="1"/>
    </xf>
    <xf numFmtId="0" fontId="50" fillId="11" borderId="5" xfId="0" applyFont="1" applyFill="1" applyBorder="1" applyAlignment="1">
      <alignment horizontal="left" vertical="top" wrapText="1"/>
    </xf>
    <xf numFmtId="0" fontId="55" fillId="0" borderId="5" xfId="0" applyFont="1" applyBorder="1" applyAlignment="1">
      <alignment horizontal="left" vertical="top"/>
    </xf>
    <xf numFmtId="0" fontId="37" fillId="14" borderId="5" xfId="0" applyFont="1" applyFill="1" applyBorder="1" applyAlignment="1">
      <alignment horizontal="left" vertical="top"/>
    </xf>
    <xf numFmtId="0" fontId="37" fillId="0" borderId="23" xfId="0" applyFont="1" applyBorder="1" applyAlignment="1">
      <alignment horizontal="left" vertical="top"/>
    </xf>
    <xf numFmtId="0" fontId="37" fillId="0" borderId="0" xfId="0" applyFont="1" applyAlignment="1">
      <alignment horizontal="left" vertical="top"/>
    </xf>
    <xf numFmtId="0" fontId="54" fillId="2" borderId="25" xfId="0" applyFont="1" applyFill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4" borderId="25" xfId="0" applyFont="1" applyFill="1" applyBorder="1" applyAlignment="1">
      <alignment horizontal="center" vertical="center"/>
    </xf>
    <xf numFmtId="0" fontId="38" fillId="3" borderId="25" xfId="0" applyFont="1" applyFill="1" applyBorder="1" applyAlignment="1">
      <alignment horizontal="center" vertical="center"/>
    </xf>
    <xf numFmtId="0" fontId="53" fillId="20" borderId="25" xfId="0" applyFont="1" applyFill="1" applyBorder="1" applyAlignment="1">
      <alignment horizontal="center" vertical="center" wrapText="1"/>
    </xf>
    <xf numFmtId="0" fontId="54" fillId="13" borderId="25" xfId="0" applyFont="1" applyFill="1" applyBorder="1" applyAlignment="1">
      <alignment horizontal="center" vertical="center"/>
    </xf>
    <xf numFmtId="0" fontId="54" fillId="11" borderId="25" xfId="0" applyFont="1" applyFill="1" applyBorder="1" applyAlignment="1">
      <alignment horizontal="center" vertical="center"/>
    </xf>
    <xf numFmtId="0" fontId="38" fillId="22" borderId="25" xfId="0" applyFont="1" applyFill="1" applyBorder="1" applyAlignment="1">
      <alignment horizontal="center" vertical="center"/>
    </xf>
    <xf numFmtId="0" fontId="54" fillId="0" borderId="25" xfId="0" applyFont="1" applyBorder="1" applyAlignment="1">
      <alignment horizontal="center" vertical="center"/>
    </xf>
    <xf numFmtId="0" fontId="38" fillId="14" borderId="25" xfId="0" applyFont="1" applyFill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14" borderId="25" xfId="0" applyFont="1" applyFill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0" xfId="0" applyFont="1"/>
    <xf numFmtId="0" fontId="38" fillId="0" borderId="36" xfId="0" applyFont="1" applyBorder="1" applyAlignment="1">
      <alignment horizontal="center" vertical="center"/>
    </xf>
    <xf numFmtId="0" fontId="51" fillId="0" borderId="5" xfId="0" applyFont="1" applyBorder="1" applyAlignment="1">
      <alignment vertical="top" wrapText="1"/>
    </xf>
    <xf numFmtId="0" fontId="57" fillId="0" borderId="3" xfId="0" applyFont="1" applyBorder="1" applyAlignment="1">
      <alignment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7" fillId="0" borderId="0" xfId="0" applyFont="1" applyAlignment="1">
      <alignment vertical="center"/>
    </xf>
    <xf numFmtId="0" fontId="57" fillId="0" borderId="4" xfId="0" applyFont="1" applyBorder="1" applyAlignment="1">
      <alignment vertical="center"/>
    </xf>
    <xf numFmtId="0" fontId="6" fillId="9" borderId="5" xfId="0" applyFont="1" applyFill="1" applyBorder="1" applyAlignment="1">
      <alignment horizontal="center" vertical="center" wrapText="1"/>
    </xf>
    <xf numFmtId="0" fontId="59" fillId="11" borderId="1" xfId="0" applyFont="1" applyFill="1" applyBorder="1" applyAlignment="1">
      <alignment vertical="center"/>
    </xf>
    <xf numFmtId="0" fontId="59" fillId="11" borderId="1" xfId="0" applyFont="1" applyFill="1" applyBorder="1" applyAlignment="1">
      <alignment horizontal="center" vertical="center"/>
    </xf>
    <xf numFmtId="0" fontId="60" fillId="11" borderId="1" xfId="0" applyFont="1" applyFill="1" applyBorder="1" applyAlignment="1">
      <alignment horizontal="center" vertical="center"/>
    </xf>
    <xf numFmtId="0" fontId="59" fillId="11" borderId="1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59" fillId="2" borderId="1" xfId="0" applyFont="1" applyFill="1" applyBorder="1" applyAlignment="1">
      <alignment vertical="center"/>
    </xf>
    <xf numFmtId="0" fontId="59" fillId="2" borderId="1" xfId="0" applyFont="1" applyFill="1" applyBorder="1" applyAlignment="1">
      <alignment horizontal="center" vertical="center"/>
    </xf>
    <xf numFmtId="0" fontId="60" fillId="2" borderId="1" xfId="0" applyFont="1" applyFill="1" applyBorder="1" applyAlignment="1">
      <alignment horizontal="center" vertical="center"/>
    </xf>
    <xf numFmtId="0" fontId="59" fillId="2" borderId="1" xfId="0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59" fillId="2" borderId="0" xfId="0" applyFont="1" applyFill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57" fillId="0" borderId="4" xfId="0" applyFont="1" applyBorder="1" applyAlignment="1">
      <alignment horizontal="center" vertical="center"/>
    </xf>
    <xf numFmtId="0" fontId="59" fillId="39" borderId="1" xfId="0" applyFont="1" applyFill="1" applyBorder="1" applyAlignment="1">
      <alignment vertical="center"/>
    </xf>
    <xf numFmtId="0" fontId="59" fillId="39" borderId="1" xfId="0" applyFont="1" applyFill="1" applyBorder="1" applyAlignment="1">
      <alignment horizontal="center" vertical="center"/>
    </xf>
    <xf numFmtId="0" fontId="60" fillId="39" borderId="1" xfId="0" applyFont="1" applyFill="1" applyBorder="1" applyAlignment="1">
      <alignment horizontal="center" vertical="center"/>
    </xf>
    <xf numFmtId="0" fontId="57" fillId="39" borderId="1" xfId="0" applyFont="1" applyFill="1" applyBorder="1" applyAlignment="1">
      <alignment horizontal="center" vertical="center" wrapText="1"/>
    </xf>
    <xf numFmtId="0" fontId="57" fillId="40" borderId="0" xfId="0" applyFont="1" applyFill="1" applyAlignment="1">
      <alignment vertical="center"/>
    </xf>
    <xf numFmtId="0" fontId="4" fillId="41" borderId="5" xfId="0" applyFont="1" applyFill="1" applyBorder="1" applyAlignment="1">
      <alignment horizontal="center" vertical="center" wrapText="1"/>
    </xf>
    <xf numFmtId="0" fontId="57" fillId="40" borderId="4" xfId="0" applyFont="1" applyFill="1" applyBorder="1" applyAlignment="1">
      <alignment vertical="center"/>
    </xf>
    <xf numFmtId="0" fontId="6" fillId="40" borderId="0" xfId="0" applyFont="1" applyFill="1"/>
    <xf numFmtId="0" fontId="57" fillId="0" borderId="1" xfId="0" applyFont="1" applyBorder="1" applyAlignment="1">
      <alignment vertical="center"/>
    </xf>
    <xf numFmtId="0" fontId="57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57" fillId="6" borderId="1" xfId="0" applyFont="1" applyFill="1" applyBorder="1" applyAlignment="1">
      <alignment horizontal="left" vertical="center" wrapText="1"/>
    </xf>
    <xf numFmtId="0" fontId="57" fillId="6" borderId="1" xfId="0" applyFont="1" applyFill="1" applyBorder="1" applyAlignment="1">
      <alignment horizontal="center" vertical="center" wrapText="1"/>
    </xf>
    <xf numFmtId="0" fontId="58" fillId="6" borderId="1" xfId="0" applyFont="1" applyFill="1" applyBorder="1" applyAlignment="1">
      <alignment horizontal="center" vertical="center" wrapText="1"/>
    </xf>
    <xf numFmtId="0" fontId="58" fillId="0" borderId="0" xfId="0" applyFont="1" applyAlignment="1">
      <alignment vertical="center"/>
    </xf>
    <xf numFmtId="0" fontId="58" fillId="3" borderId="1" xfId="0" applyFont="1" applyFill="1" applyBorder="1" applyAlignment="1">
      <alignment horizontal="center" vertical="center"/>
    </xf>
    <xf numFmtId="0" fontId="57" fillId="3" borderId="1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/>
    </xf>
    <xf numFmtId="0" fontId="57" fillId="4" borderId="1" xfId="0" applyFont="1" applyFill="1" applyBorder="1" applyAlignment="1">
      <alignment horizontal="center" vertical="center"/>
    </xf>
    <xf numFmtId="0" fontId="58" fillId="4" borderId="1" xfId="0" applyFont="1" applyFill="1" applyBorder="1" applyAlignment="1">
      <alignment horizontal="center" vertical="center"/>
    </xf>
    <xf numFmtId="0" fontId="57" fillId="4" borderId="1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/>
    </xf>
    <xf numFmtId="0" fontId="59" fillId="7" borderId="1" xfId="0" applyFont="1" applyFill="1" applyBorder="1" applyAlignment="1">
      <alignment vertical="center"/>
    </xf>
    <xf numFmtId="0" fontId="59" fillId="7" borderId="1" xfId="0" applyFont="1" applyFill="1" applyBorder="1" applyAlignment="1">
      <alignment horizontal="center" vertical="center"/>
    </xf>
    <xf numFmtId="0" fontId="59" fillId="5" borderId="1" xfId="0" applyFont="1" applyFill="1" applyBorder="1" applyAlignment="1">
      <alignment vertical="center"/>
    </xf>
    <xf numFmtId="0" fontId="59" fillId="5" borderId="1" xfId="0" applyFont="1" applyFill="1" applyBorder="1" applyAlignment="1">
      <alignment horizontal="center" vertical="center"/>
    </xf>
    <xf numFmtId="0" fontId="57" fillId="5" borderId="1" xfId="0" applyFont="1" applyFill="1" applyBorder="1" applyAlignment="1">
      <alignment horizontal="center" vertical="center"/>
    </xf>
    <xf numFmtId="0" fontId="58" fillId="5" borderId="1" xfId="0" applyFont="1" applyFill="1" applyBorder="1" applyAlignment="1">
      <alignment horizontal="center" vertical="center"/>
    </xf>
    <xf numFmtId="0" fontId="57" fillId="5" borderId="1" xfId="0" applyFont="1" applyFill="1" applyBorder="1" applyAlignment="1">
      <alignment horizontal="center" vertical="center" wrapText="1"/>
    </xf>
    <xf numFmtId="0" fontId="59" fillId="8" borderId="1" xfId="0" applyFont="1" applyFill="1" applyBorder="1" applyAlignment="1">
      <alignment vertical="center"/>
    </xf>
    <xf numFmtId="0" fontId="59" fillId="8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Border="1" applyAlignment="1">
      <alignment vertical="center"/>
    </xf>
    <xf numFmtId="0" fontId="61" fillId="0" borderId="0" xfId="0" applyFont="1" applyAlignment="1">
      <alignment vertical="center"/>
    </xf>
    <xf numFmtId="0" fontId="62" fillId="0" borderId="6" xfId="0" applyFont="1" applyBorder="1" applyAlignment="1">
      <alignment horizontal="center" vertical="center" wrapText="1"/>
    </xf>
    <xf numFmtId="0" fontId="63" fillId="0" borderId="7" xfId="0" applyFont="1" applyBorder="1" applyAlignment="1">
      <alignment horizontal="left" vertical="center"/>
    </xf>
    <xf numFmtId="0" fontId="63" fillId="0" borderId="8" xfId="0" applyFont="1" applyBorder="1" applyAlignment="1">
      <alignment horizontal="left" vertical="center"/>
    </xf>
    <xf numFmtId="0" fontId="62" fillId="0" borderId="9" xfId="0" applyFont="1" applyBorder="1" applyAlignment="1">
      <alignment horizontal="center" vertical="center" wrapText="1"/>
    </xf>
    <xf numFmtId="0" fontId="64" fillId="0" borderId="0" xfId="0" applyFont="1" applyAlignment="1">
      <alignment horizontal="left" vertical="center"/>
    </xf>
    <xf numFmtId="0" fontId="63" fillId="0" borderId="0" xfId="0" applyFont="1" applyAlignment="1">
      <alignment horizontal="left" vertical="center"/>
    </xf>
    <xf numFmtId="0" fontId="63" fillId="0" borderId="10" xfId="0" applyFont="1" applyBorder="1" applyAlignment="1">
      <alignment horizontal="left" vertical="center"/>
    </xf>
    <xf numFmtId="0" fontId="63" fillId="0" borderId="0" xfId="0" applyFont="1" applyAlignment="1">
      <alignment horizontal="center" vertical="center"/>
    </xf>
    <xf numFmtId="10" fontId="64" fillId="0" borderId="10" xfId="0" applyNumberFormat="1" applyFont="1" applyBorder="1" applyAlignment="1">
      <alignment horizontal="left" vertical="center"/>
    </xf>
    <xf numFmtId="0" fontId="62" fillId="0" borderId="11" xfId="0" applyFont="1" applyBorder="1" applyAlignment="1">
      <alignment horizontal="center" vertical="center" wrapText="1"/>
    </xf>
    <xf numFmtId="0" fontId="63" fillId="0" borderId="12" xfId="0" applyFont="1" applyBorder="1" applyAlignment="1">
      <alignment horizontal="left" vertical="center"/>
    </xf>
    <xf numFmtId="0" fontId="63" fillId="0" borderId="13" xfId="0" applyFont="1" applyBorder="1" applyAlignment="1">
      <alignment horizontal="left" vertical="center"/>
    </xf>
    <xf numFmtId="0" fontId="67" fillId="0" borderId="35" xfId="0" applyFont="1" applyBorder="1"/>
    <xf numFmtId="0" fontId="68" fillId="0" borderId="36" xfId="0" applyFont="1" applyBorder="1" applyAlignment="1">
      <alignment horizontal="center"/>
    </xf>
    <xf numFmtId="0" fontId="68" fillId="14" borderId="36" xfId="0" applyFont="1" applyFill="1" applyBorder="1" applyAlignment="1">
      <alignment horizontal="center"/>
    </xf>
    <xf numFmtId="0" fontId="68" fillId="0" borderId="37" xfId="0" applyFont="1" applyBorder="1" applyAlignment="1">
      <alignment horizontal="center"/>
    </xf>
    <xf numFmtId="0" fontId="67" fillId="0" borderId="0" xfId="0" applyFont="1"/>
    <xf numFmtId="0" fontId="14" fillId="0" borderId="24" xfId="0" applyFont="1" applyBorder="1" applyAlignment="1">
      <alignment horizontal="center" vertical="center"/>
    </xf>
    <xf numFmtId="0" fontId="33" fillId="27" borderId="38" xfId="0" applyFont="1" applyFill="1" applyBorder="1" applyAlignment="1">
      <alignment horizontal="center" vertical="center"/>
    </xf>
    <xf numFmtId="0" fontId="33" fillId="0" borderId="0" xfId="0" applyFont="1"/>
    <xf numFmtId="0" fontId="12" fillId="24" borderId="51" xfId="0" applyFont="1" applyFill="1" applyBorder="1" applyAlignment="1">
      <alignment horizontal="center" vertical="center"/>
    </xf>
    <xf numFmtId="0" fontId="24" fillId="0" borderId="35" xfId="0" applyFont="1" applyBorder="1"/>
    <xf numFmtId="0" fontId="68" fillId="34" borderId="36" xfId="0" applyFont="1" applyFill="1" applyBorder="1" applyAlignment="1">
      <alignment horizontal="center"/>
    </xf>
    <xf numFmtId="0" fontId="8" fillId="35" borderId="25" xfId="0" applyFont="1" applyFill="1" applyBorder="1" applyAlignment="1">
      <alignment horizontal="center" vertical="center"/>
    </xf>
    <xf numFmtId="0" fontId="69" fillId="27" borderId="38" xfId="0" applyFont="1" applyFill="1" applyBorder="1" applyAlignment="1">
      <alignment horizontal="center" vertical="center"/>
    </xf>
    <xf numFmtId="0" fontId="70" fillId="27" borderId="39" xfId="0" applyFont="1" applyFill="1" applyBorder="1" applyAlignment="1">
      <alignment horizontal="center" vertical="center"/>
    </xf>
    <xf numFmtId="0" fontId="70" fillId="27" borderId="41" xfId="0" applyFont="1" applyFill="1" applyBorder="1" applyAlignment="1">
      <alignment horizontal="center" vertical="center"/>
    </xf>
    <xf numFmtId="0" fontId="70" fillId="27" borderId="40" xfId="0" applyFont="1" applyFill="1" applyBorder="1" applyAlignment="1">
      <alignment vertical="center"/>
    </xf>
    <xf numFmtId="0" fontId="70" fillId="27" borderId="39" xfId="0" applyFont="1" applyFill="1" applyBorder="1" applyAlignment="1">
      <alignment horizontal="center" vertical="center" wrapText="1"/>
    </xf>
    <xf numFmtId="0" fontId="70" fillId="27" borderId="41" xfId="0" applyFont="1" applyFill="1" applyBorder="1" applyAlignment="1">
      <alignment vertical="center"/>
    </xf>
    <xf numFmtId="0" fontId="7" fillId="0" borderId="0" xfId="0" applyFont="1"/>
    <xf numFmtId="0" fontId="69" fillId="21" borderId="36" xfId="0" applyFont="1" applyFill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22" fillId="11" borderId="5" xfId="0" applyFont="1" applyFill="1" applyBorder="1" applyAlignment="1">
      <alignment vertical="top" wrapText="1"/>
    </xf>
    <xf numFmtId="0" fontId="22" fillId="0" borderId="5" xfId="0" applyFont="1" applyBorder="1" applyAlignment="1">
      <alignment horizontal="left" vertical="top" wrapText="1"/>
    </xf>
    <xf numFmtId="0" fontId="10" fillId="22" borderId="20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7" fillId="20" borderId="20" xfId="0" applyFont="1" applyFill="1" applyBorder="1" applyAlignment="1">
      <alignment horizontal="center" vertical="center"/>
    </xf>
    <xf numFmtId="0" fontId="9" fillId="11" borderId="20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9" fillId="0" borderId="25" xfId="0" applyFont="1" applyBorder="1" applyAlignment="1">
      <alignment horizontal="center" vertical="center"/>
    </xf>
    <xf numFmtId="0" fontId="6" fillId="0" borderId="35" xfId="0" applyFont="1" applyBorder="1"/>
    <xf numFmtId="0" fontId="68" fillId="35" borderId="36" xfId="0" applyFont="1" applyFill="1" applyBorder="1" applyAlignment="1">
      <alignment horizontal="center"/>
    </xf>
    <xf numFmtId="0" fontId="68" fillId="0" borderId="36" xfId="0" applyFont="1" applyBorder="1" applyAlignment="1">
      <alignment horizontal="center" vertical="top"/>
    </xf>
    <xf numFmtId="0" fontId="8" fillId="0" borderId="4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4" borderId="5" xfId="0" applyFont="1" applyFill="1" applyBorder="1" applyAlignment="1">
      <alignment horizontal="left" vertical="top" wrapText="1"/>
    </xf>
    <xf numFmtId="0" fontId="4" fillId="12" borderId="5" xfId="0" applyFont="1" applyFill="1" applyBorder="1" applyAlignment="1">
      <alignment horizontal="left" vertical="top" wrapText="1"/>
    </xf>
    <xf numFmtId="164" fontId="6" fillId="0" borderId="5" xfId="0" applyNumberFormat="1" applyFont="1" applyBorder="1" applyAlignment="1">
      <alignment vertical="top" wrapText="1"/>
    </xf>
    <xf numFmtId="164" fontId="4" fillId="3" borderId="5" xfId="0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horizontal="left" vertical="top" wrapText="1"/>
    </xf>
    <xf numFmtId="0" fontId="22" fillId="0" borderId="5" xfId="0" applyFont="1" applyBorder="1" applyAlignment="1">
      <alignment vertical="top" wrapText="1"/>
    </xf>
    <xf numFmtId="164" fontId="4" fillId="3" borderId="5" xfId="0" applyNumberFormat="1" applyFont="1" applyFill="1" applyBorder="1" applyAlignment="1">
      <alignment vertical="top" wrapText="1"/>
    </xf>
    <xf numFmtId="0" fontId="12" fillId="15" borderId="2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12" borderId="5" xfId="0" applyFont="1" applyFill="1" applyBorder="1" applyAlignment="1">
      <alignment horizontal="center" vertical="center" wrapText="1"/>
    </xf>
    <xf numFmtId="0" fontId="12" fillId="36" borderId="5" xfId="0" applyFont="1" applyFill="1" applyBorder="1" applyAlignment="1">
      <alignment horizontal="center" vertical="center" wrapText="1"/>
    </xf>
    <xf numFmtId="0" fontId="12" fillId="36" borderId="2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 wrapText="1"/>
    </xf>
    <xf numFmtId="0" fontId="72" fillId="0" borderId="5" xfId="0" applyFont="1" applyBorder="1" applyAlignment="1">
      <alignment vertical="top" wrapText="1"/>
    </xf>
    <xf numFmtId="0" fontId="24" fillId="0" borderId="0" xfId="0" applyFont="1"/>
    <xf numFmtId="164" fontId="6" fillId="0" borderId="5" xfId="0" applyNumberFormat="1" applyFont="1" applyBorder="1" applyAlignment="1">
      <alignment horizontal="left" vertical="top" wrapText="1"/>
    </xf>
    <xf numFmtId="164" fontId="4" fillId="22" borderId="5" xfId="0" applyNumberFormat="1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center" vertical="center" wrapText="1"/>
    </xf>
    <xf numFmtId="0" fontId="17" fillId="20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0" fontId="10" fillId="22" borderId="5" xfId="0" applyFont="1" applyFill="1" applyBorder="1" applyAlignment="1">
      <alignment horizontal="center" vertical="center" wrapText="1"/>
    </xf>
    <xf numFmtId="0" fontId="70" fillId="27" borderId="39" xfId="0" applyFont="1" applyFill="1" applyBorder="1" applyAlignment="1">
      <alignment vertical="center" wrapText="1"/>
    </xf>
    <xf numFmtId="0" fontId="70" fillId="27" borderId="39" xfId="0" applyFont="1" applyFill="1" applyBorder="1" applyAlignment="1">
      <alignment vertical="center"/>
    </xf>
    <xf numFmtId="0" fontId="6" fillId="0" borderId="20" xfId="0" applyFont="1" applyBorder="1" applyAlignment="1">
      <alignment horizontal="left" vertical="top" wrapText="1"/>
    </xf>
    <xf numFmtId="164" fontId="6" fillId="0" borderId="20" xfId="0" applyNumberFormat="1" applyFont="1" applyBorder="1" applyAlignment="1">
      <alignment vertical="top" wrapText="1"/>
    </xf>
    <xf numFmtId="0" fontId="22" fillId="0" borderId="20" xfId="0" applyFont="1" applyBorder="1" applyAlignment="1">
      <alignment vertical="top" wrapText="1"/>
    </xf>
    <xf numFmtId="0" fontId="17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0" fillId="36" borderId="25" xfId="0" applyFont="1" applyFill="1" applyBorder="1" applyAlignment="1">
      <alignment horizontal="center" vertical="center"/>
    </xf>
    <xf numFmtId="0" fontId="9" fillId="36" borderId="25" xfId="0" applyFont="1" applyFill="1" applyBorder="1" applyAlignment="1">
      <alignment horizontal="center" vertical="center"/>
    </xf>
    <xf numFmtId="0" fontId="4" fillId="0" borderId="20" xfId="0" applyFont="1" applyBorder="1" applyAlignment="1">
      <alignment vertical="top" wrapText="1"/>
    </xf>
    <xf numFmtId="0" fontId="4" fillId="12" borderId="20" xfId="0" applyFont="1" applyFill="1" applyBorder="1" applyAlignment="1">
      <alignment vertical="top" wrapText="1"/>
    </xf>
    <xf numFmtId="164" fontId="6" fillId="0" borderId="20" xfId="0" applyNumberFormat="1" applyFont="1" applyBorder="1" applyAlignment="1">
      <alignment horizontal="left" vertical="top" wrapText="1"/>
    </xf>
    <xf numFmtId="0" fontId="22" fillId="0" borderId="20" xfId="0" applyFont="1" applyBorder="1" applyAlignment="1">
      <alignment horizontal="left" vertical="top" wrapText="1"/>
    </xf>
    <xf numFmtId="0" fontId="72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18" borderId="5" xfId="0" applyFont="1" applyFill="1" applyBorder="1" applyAlignment="1">
      <alignment vertical="center" wrapText="1"/>
    </xf>
    <xf numFmtId="0" fontId="9" fillId="26" borderId="25" xfId="0" applyFont="1" applyFill="1" applyBorder="1" applyAlignment="1">
      <alignment horizontal="center" vertical="center"/>
    </xf>
    <xf numFmtId="0" fontId="8" fillId="35" borderId="27" xfId="0" applyFont="1" applyFill="1" applyBorder="1" applyAlignment="1">
      <alignment horizontal="center" vertical="center"/>
    </xf>
    <xf numFmtId="0" fontId="56" fillId="23" borderId="5" xfId="0" applyFont="1" applyFill="1" applyBorder="1" applyAlignment="1">
      <alignment vertical="center" wrapText="1"/>
    </xf>
    <xf numFmtId="0" fontId="24" fillId="0" borderId="5" xfId="0" applyFont="1" applyBorder="1"/>
    <xf numFmtId="0" fontId="10" fillId="13" borderId="5" xfId="0" applyFont="1" applyFill="1" applyBorder="1" applyAlignment="1">
      <alignment horizontal="center" vertical="center" wrapText="1"/>
    </xf>
    <xf numFmtId="0" fontId="22" fillId="37" borderId="5" xfId="0" applyFont="1" applyFill="1" applyBorder="1" applyAlignment="1">
      <alignment horizontal="left" vertical="top" wrapText="1"/>
    </xf>
    <xf numFmtId="0" fontId="6" fillId="37" borderId="5" xfId="0" applyFont="1" applyFill="1" applyBorder="1" applyAlignment="1">
      <alignment horizontal="left" vertical="top"/>
    </xf>
    <xf numFmtId="0" fontId="6" fillId="37" borderId="5" xfId="0" applyFont="1" applyFill="1" applyBorder="1" applyAlignment="1">
      <alignment horizontal="left" vertical="top" wrapText="1"/>
    </xf>
    <xf numFmtId="164" fontId="6" fillId="37" borderId="5" xfId="0" applyNumberFormat="1" applyFont="1" applyFill="1" applyBorder="1" applyAlignment="1">
      <alignment horizontal="left" vertical="top" wrapText="1"/>
    </xf>
    <xf numFmtId="0" fontId="72" fillId="37" borderId="5" xfId="0" applyFont="1" applyFill="1" applyBorder="1" applyAlignment="1">
      <alignment vertical="top" wrapText="1"/>
    </xf>
    <xf numFmtId="0" fontId="4" fillId="6" borderId="5" xfId="0" applyFont="1" applyFill="1" applyBorder="1" applyAlignment="1">
      <alignment horizontal="left" vertical="top" wrapText="1"/>
    </xf>
    <xf numFmtId="0" fontId="9" fillId="37" borderId="25" xfId="0" applyFont="1" applyFill="1" applyBorder="1" applyAlignment="1">
      <alignment horizontal="center" vertical="center"/>
    </xf>
    <xf numFmtId="0" fontId="17" fillId="37" borderId="2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 wrapText="1"/>
    </xf>
    <xf numFmtId="0" fontId="2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9" fillId="3" borderId="1" xfId="0" applyFont="1" applyFill="1" applyBorder="1" applyAlignment="1">
      <alignment vertical="center" wrapText="1"/>
    </xf>
    <xf numFmtId="0" fontId="59" fillId="3" borderId="17" xfId="0" applyFont="1" applyFill="1" applyBorder="1" applyAlignment="1">
      <alignment horizontal="center" vertical="center" wrapText="1"/>
    </xf>
    <xf numFmtId="0" fontId="59" fillId="3" borderId="18" xfId="0" applyFont="1" applyFill="1" applyBorder="1" applyAlignment="1">
      <alignment horizontal="center" vertical="center" wrapText="1"/>
    </xf>
    <xf numFmtId="0" fontId="57" fillId="3" borderId="1" xfId="0" applyFont="1" applyFill="1" applyBorder="1" applyAlignment="1">
      <alignment horizontal="center" vertical="center"/>
    </xf>
    <xf numFmtId="49" fontId="29" fillId="25" borderId="28" xfId="0" applyNumberFormat="1" applyFont="1" applyFill="1" applyBorder="1" applyAlignment="1">
      <alignment horizontal="center" vertical="center"/>
    </xf>
    <xf numFmtId="49" fontId="29" fillId="25" borderId="29" xfId="0" applyNumberFormat="1" applyFont="1" applyFill="1" applyBorder="1" applyAlignment="1">
      <alignment horizontal="center" vertical="center"/>
    </xf>
    <xf numFmtId="49" fontId="29" fillId="25" borderId="30" xfId="0" applyNumberFormat="1" applyFont="1" applyFill="1" applyBorder="1" applyAlignment="1">
      <alignment horizontal="center" vertical="center"/>
    </xf>
    <xf numFmtId="0" fontId="20" fillId="28" borderId="40" xfId="0" applyFont="1" applyFill="1" applyBorder="1" applyAlignment="1">
      <alignment horizontal="center" vertical="center" wrapText="1"/>
    </xf>
    <xf numFmtId="0" fontId="20" fillId="28" borderId="41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2" fillId="24" borderId="35" xfId="0" applyFont="1" applyFill="1" applyBorder="1" applyAlignment="1">
      <alignment horizontal="center" vertical="center"/>
    </xf>
    <xf numFmtId="0" fontId="12" fillId="24" borderId="22" xfId="0" applyFont="1" applyFill="1" applyBorder="1" applyAlignment="1">
      <alignment horizontal="center" vertical="center"/>
    </xf>
    <xf numFmtId="0" fontId="12" fillId="24" borderId="24" xfId="0" applyFont="1" applyFill="1" applyBorder="1" applyAlignment="1">
      <alignment horizontal="center" vertical="center"/>
    </xf>
    <xf numFmtId="0" fontId="10" fillId="33" borderId="50" xfId="0" applyFont="1" applyFill="1" applyBorder="1" applyAlignment="1">
      <alignment horizontal="center" vertical="center" wrapText="1"/>
    </xf>
    <xf numFmtId="0" fontId="10" fillId="33" borderId="44" xfId="0" applyFont="1" applyFill="1" applyBorder="1" applyAlignment="1">
      <alignment horizontal="center" vertical="center" wrapText="1"/>
    </xf>
    <xf numFmtId="0" fontId="30" fillId="20" borderId="5" xfId="0" applyFont="1" applyFill="1" applyBorder="1" applyAlignment="1">
      <alignment horizontal="left" vertical="top" wrapText="1"/>
    </xf>
    <xf numFmtId="0" fontId="17" fillId="20" borderId="5" xfId="0" applyFont="1" applyFill="1" applyBorder="1" applyAlignment="1">
      <alignment horizontal="left" vertical="top" wrapText="1"/>
    </xf>
    <xf numFmtId="0" fontId="20" fillId="28" borderId="40" xfId="0" applyFont="1" applyFill="1" applyBorder="1" applyAlignment="1">
      <alignment horizontal="center" vertical="center"/>
    </xf>
    <xf numFmtId="0" fontId="34" fillId="31" borderId="5" xfId="0" applyFont="1" applyFill="1" applyBorder="1" applyAlignment="1">
      <alignment horizontal="left" vertical="top" wrapText="1"/>
    </xf>
    <xf numFmtId="49" fontId="29" fillId="25" borderId="45" xfId="0" applyNumberFormat="1" applyFont="1" applyFill="1" applyBorder="1" applyAlignment="1">
      <alignment horizontal="center" vertical="center"/>
    </xf>
    <xf numFmtId="49" fontId="29" fillId="25" borderId="46" xfId="0" applyNumberFormat="1" applyFont="1" applyFill="1" applyBorder="1" applyAlignment="1">
      <alignment horizontal="center" vertical="center"/>
    </xf>
    <xf numFmtId="49" fontId="29" fillId="25" borderId="47" xfId="0" applyNumberFormat="1" applyFont="1" applyFill="1" applyBorder="1" applyAlignment="1">
      <alignment horizontal="center" vertical="center"/>
    </xf>
    <xf numFmtId="0" fontId="20" fillId="28" borderId="41" xfId="0" applyFont="1" applyFill="1" applyBorder="1" applyAlignment="1">
      <alignment horizontal="center" vertical="center" wrapText="1"/>
    </xf>
    <xf numFmtId="0" fontId="12" fillId="24" borderId="55" xfId="0" applyFont="1" applyFill="1" applyBorder="1" applyAlignment="1">
      <alignment horizontal="center" vertical="center"/>
    </xf>
    <xf numFmtId="0" fontId="12" fillId="24" borderId="51" xfId="0" applyFont="1" applyFill="1" applyBorder="1" applyAlignment="1">
      <alignment horizontal="center" vertical="center"/>
    </xf>
    <xf numFmtId="0" fontId="10" fillId="21" borderId="50" xfId="0" applyFont="1" applyFill="1" applyBorder="1" applyAlignment="1">
      <alignment horizontal="center" vertical="center" wrapText="1"/>
    </xf>
    <xf numFmtId="0" fontId="10" fillId="21" borderId="44" xfId="0" applyFont="1" applyFill="1" applyBorder="1" applyAlignment="1">
      <alignment horizontal="center" vertical="center"/>
    </xf>
    <xf numFmtId="0" fontId="72" fillId="20" borderId="5" xfId="0" applyFont="1" applyFill="1" applyBorder="1" applyAlignment="1">
      <alignment horizontal="left" vertical="top" wrapText="1"/>
    </xf>
    <xf numFmtId="164" fontId="6" fillId="22" borderId="5" xfId="0" applyNumberFormat="1" applyFont="1" applyFill="1" applyBorder="1" applyAlignment="1">
      <alignment horizontal="left" vertical="top" wrapText="1"/>
    </xf>
    <xf numFmtId="0" fontId="71" fillId="20" borderId="5" xfId="0" applyFont="1" applyFill="1" applyBorder="1" applyAlignment="1">
      <alignment horizontal="left" vertical="top" wrapText="1"/>
    </xf>
    <xf numFmtId="0" fontId="10" fillId="19" borderId="5" xfId="0" applyFont="1" applyFill="1" applyBorder="1" applyAlignment="1">
      <alignment vertical="top" wrapText="1"/>
    </xf>
    <xf numFmtId="0" fontId="12" fillId="24" borderId="54" xfId="0" applyFont="1" applyFill="1" applyBorder="1" applyAlignment="1">
      <alignment horizontal="center" vertical="center"/>
    </xf>
    <xf numFmtId="49" fontId="40" fillId="25" borderId="28" xfId="0" applyNumberFormat="1" applyFont="1" applyFill="1" applyBorder="1" applyAlignment="1">
      <alignment horizontal="center" vertical="center"/>
    </xf>
    <xf numFmtId="49" fontId="40" fillId="25" borderId="29" xfId="0" applyNumberFormat="1" applyFont="1" applyFill="1" applyBorder="1" applyAlignment="1">
      <alignment horizontal="center" vertical="center"/>
    </xf>
    <xf numFmtId="49" fontId="40" fillId="25" borderId="30" xfId="0" applyNumberFormat="1" applyFont="1" applyFill="1" applyBorder="1" applyAlignment="1">
      <alignment horizontal="center" vertical="center"/>
    </xf>
    <xf numFmtId="0" fontId="47" fillId="24" borderId="35" xfId="0" applyFont="1" applyFill="1" applyBorder="1" applyAlignment="1">
      <alignment horizontal="center" vertical="center"/>
    </xf>
    <xf numFmtId="0" fontId="47" fillId="24" borderId="22" xfId="0" applyFont="1" applyFill="1" applyBorder="1" applyAlignment="1">
      <alignment horizontal="center" vertical="center"/>
    </xf>
    <xf numFmtId="0" fontId="47" fillId="24" borderId="24" xfId="0" applyFont="1" applyFill="1" applyBorder="1" applyAlignment="1">
      <alignment horizontal="center" vertical="center"/>
    </xf>
    <xf numFmtId="0" fontId="38" fillId="21" borderId="50" xfId="0" applyFont="1" applyFill="1" applyBorder="1" applyAlignment="1">
      <alignment horizontal="center" vertical="center" wrapText="1"/>
    </xf>
    <xf numFmtId="0" fontId="38" fillId="21" borderId="44" xfId="0" applyFont="1" applyFill="1" applyBorder="1" applyAlignment="1">
      <alignment horizontal="center" vertical="center"/>
    </xf>
    <xf numFmtId="0" fontId="38" fillId="21" borderId="36" xfId="0" applyFont="1" applyFill="1" applyBorder="1" applyAlignment="1">
      <alignment horizontal="center" vertical="center" wrapText="1"/>
    </xf>
    <xf numFmtId="0" fontId="38" fillId="21" borderId="36" xfId="0" applyFont="1" applyFill="1" applyBorder="1" applyAlignment="1">
      <alignment horizontal="center" vertical="center"/>
    </xf>
    <xf numFmtId="0" fontId="52" fillId="20" borderId="5" xfId="0" applyFont="1" applyFill="1" applyBorder="1" applyAlignment="1">
      <alignment horizontal="left" vertical="top" wrapText="1"/>
    </xf>
    <xf numFmtId="164" fontId="37" fillId="22" borderId="5" xfId="0" applyNumberFormat="1" applyFont="1" applyFill="1" applyBorder="1" applyAlignment="1">
      <alignment horizontal="left" vertical="top" wrapText="1"/>
    </xf>
    <xf numFmtId="0" fontId="50" fillId="2" borderId="5" xfId="0" applyFont="1" applyFill="1" applyBorder="1" applyAlignment="1">
      <alignment horizontal="left" vertical="top" wrapText="1"/>
    </xf>
    <xf numFmtId="0" fontId="45" fillId="27" borderId="40" xfId="0" applyFont="1" applyFill="1" applyBorder="1" applyAlignment="1">
      <alignment horizontal="center" vertical="center" wrapText="1"/>
    </xf>
    <xf numFmtId="0" fontId="45" fillId="27" borderId="41" xfId="0" applyFont="1" applyFill="1" applyBorder="1" applyAlignment="1">
      <alignment horizontal="center" vertical="center" wrapText="1"/>
    </xf>
    <xf numFmtId="0" fontId="46" fillId="27" borderId="39" xfId="0" applyFont="1" applyFill="1" applyBorder="1" applyAlignment="1">
      <alignment horizontal="center" vertical="center" wrapText="1"/>
    </xf>
    <xf numFmtId="0" fontId="46" fillId="27" borderId="39" xfId="0" applyFont="1" applyFill="1" applyBorder="1" applyAlignment="1">
      <alignment horizontal="center" vertical="center"/>
    </xf>
    <xf numFmtId="0" fontId="26" fillId="24" borderId="35" xfId="0" applyFont="1" applyFill="1" applyBorder="1" applyAlignment="1">
      <alignment horizontal="center" vertical="center"/>
    </xf>
    <xf numFmtId="0" fontId="26" fillId="24" borderId="22" xfId="0" applyFont="1" applyFill="1" applyBorder="1" applyAlignment="1">
      <alignment horizontal="center" vertical="center"/>
    </xf>
    <xf numFmtId="0" fontId="26" fillId="24" borderId="24" xfId="0" applyFont="1" applyFill="1" applyBorder="1" applyAlignment="1">
      <alignment horizontal="center" vertical="center"/>
    </xf>
    <xf numFmtId="0" fontId="70" fillId="27" borderId="39" xfId="0" applyFont="1" applyFill="1" applyBorder="1" applyAlignment="1">
      <alignment horizontal="center" vertical="center" wrapText="1"/>
    </xf>
    <xf numFmtId="0" fontId="12" fillId="21" borderId="50" xfId="0" applyFont="1" applyFill="1" applyBorder="1" applyAlignment="1">
      <alignment horizontal="center" vertical="center"/>
    </xf>
    <xf numFmtId="0" fontId="12" fillId="21" borderId="44" xfId="0" applyFont="1" applyFill="1" applyBorder="1" applyAlignment="1">
      <alignment horizontal="center" vertical="center"/>
    </xf>
    <xf numFmtId="0" fontId="20" fillId="27" borderId="40" xfId="0" applyFont="1" applyFill="1" applyBorder="1" applyAlignment="1">
      <alignment horizontal="center" vertical="center" wrapText="1"/>
    </xf>
    <xf numFmtId="0" fontId="20" fillId="27" borderId="41" xfId="0" applyFont="1" applyFill="1" applyBorder="1" applyAlignment="1">
      <alignment horizontal="center" vertical="center" wrapText="1"/>
    </xf>
    <xf numFmtId="0" fontId="72" fillId="20" borderId="19" xfId="0" applyFont="1" applyFill="1" applyBorder="1" applyAlignment="1">
      <alignment horizontal="left" vertical="top" wrapText="1"/>
    </xf>
    <xf numFmtId="0" fontId="72" fillId="20" borderId="14" xfId="0" applyFont="1" applyFill="1" applyBorder="1" applyAlignment="1">
      <alignment horizontal="left" vertical="top" wrapText="1"/>
    </xf>
    <xf numFmtId="0" fontId="4" fillId="2" borderId="56" xfId="0" applyFont="1" applyFill="1" applyBorder="1" applyAlignment="1">
      <alignment horizontal="left" vertical="top" wrapText="1"/>
    </xf>
    <xf numFmtId="0" fontId="4" fillId="2" borderId="49" xfId="0" applyFont="1" applyFill="1" applyBorder="1" applyAlignment="1">
      <alignment horizontal="left" vertical="top" wrapText="1"/>
    </xf>
    <xf numFmtId="0" fontId="71" fillId="20" borderId="19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10" fillId="21" borderId="50" xfId="0" applyFont="1" applyFill="1" applyBorder="1" applyAlignment="1">
      <alignment horizontal="center" vertical="center"/>
    </xf>
    <xf numFmtId="164" fontId="4" fillId="22" borderId="20" xfId="0" applyNumberFormat="1" applyFont="1" applyFill="1" applyBorder="1" applyAlignment="1">
      <alignment horizontal="left" vertical="top" wrapText="1"/>
    </xf>
    <xf numFmtId="164" fontId="4" fillId="22" borderId="21" xfId="0" applyNumberFormat="1" applyFont="1" applyFill="1" applyBorder="1" applyAlignment="1">
      <alignment horizontal="left" vertical="top" wrapText="1"/>
    </xf>
    <xf numFmtId="0" fontId="26" fillId="24" borderId="51" xfId="0" applyFont="1" applyFill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4" fillId="12" borderId="20" xfId="0" applyFont="1" applyFill="1" applyBorder="1" applyAlignment="1">
      <alignment horizontal="left" vertical="top" wrapText="1"/>
    </xf>
    <xf numFmtId="0" fontId="4" fillId="12" borderId="21" xfId="0" applyFont="1" applyFill="1" applyBorder="1" applyAlignment="1">
      <alignment horizontal="left" vertical="top" wrapText="1"/>
    </xf>
    <xf numFmtId="0" fontId="4" fillId="2" borderId="33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164" fontId="6" fillId="16" borderId="20" xfId="0" applyNumberFormat="1" applyFont="1" applyFill="1" applyBorder="1" applyAlignment="1">
      <alignment horizontal="left" vertical="top" wrapText="1"/>
    </xf>
    <xf numFmtId="164" fontId="6" fillId="16" borderId="21" xfId="0" applyNumberFormat="1" applyFont="1" applyFill="1" applyBorder="1" applyAlignment="1">
      <alignment horizontal="left" vertical="top" wrapText="1"/>
    </xf>
    <xf numFmtId="0" fontId="71" fillId="20" borderId="56" xfId="0" applyFont="1" applyFill="1" applyBorder="1" applyAlignment="1">
      <alignment horizontal="left" vertical="top" wrapText="1"/>
    </xf>
    <xf numFmtId="0" fontId="72" fillId="20" borderId="49" xfId="0" applyFont="1" applyFill="1" applyBorder="1" applyAlignment="1">
      <alignment horizontal="left" vertical="top" wrapText="1"/>
    </xf>
    <xf numFmtId="0" fontId="72" fillId="20" borderId="33" xfId="0" applyFont="1" applyFill="1" applyBorder="1" applyAlignment="1">
      <alignment horizontal="left" vertical="top" wrapText="1"/>
    </xf>
    <xf numFmtId="0" fontId="72" fillId="20" borderId="34" xfId="0" applyFont="1" applyFill="1" applyBorder="1" applyAlignment="1">
      <alignment horizontal="left" vertical="top" wrapText="1"/>
    </xf>
    <xf numFmtId="0" fontId="4" fillId="18" borderId="20" xfId="0" applyFont="1" applyFill="1" applyBorder="1" applyAlignment="1">
      <alignment horizontal="left" vertical="top" wrapText="1"/>
    </xf>
    <xf numFmtId="0" fontId="2" fillId="18" borderId="21" xfId="0" applyFont="1" applyFill="1" applyBorder="1" applyAlignment="1">
      <alignment horizontal="left" vertical="top" wrapText="1"/>
    </xf>
    <xf numFmtId="0" fontId="79" fillId="20" borderId="56" xfId="0" applyFont="1" applyFill="1" applyBorder="1" applyAlignment="1">
      <alignment horizontal="left" vertical="top" wrapText="1"/>
    </xf>
    <xf numFmtId="0" fontId="79" fillId="20" borderId="49" xfId="0" applyFont="1" applyFill="1" applyBorder="1" applyAlignment="1">
      <alignment horizontal="left" vertical="top" wrapText="1"/>
    </xf>
    <xf numFmtId="0" fontId="79" fillId="20" borderId="33" xfId="0" applyFont="1" applyFill="1" applyBorder="1" applyAlignment="1">
      <alignment horizontal="left" vertical="top" wrapText="1"/>
    </xf>
    <xf numFmtId="0" fontId="79" fillId="20" borderId="34" xfId="0" applyFont="1" applyFill="1" applyBorder="1" applyAlignment="1">
      <alignment horizontal="left" vertical="top" wrapText="1"/>
    </xf>
    <xf numFmtId="0" fontId="4" fillId="2" borderId="56" xfId="0" applyFont="1" applyFill="1" applyBorder="1" applyAlignment="1">
      <alignment horizontal="center" vertical="top" wrapText="1"/>
    </xf>
    <xf numFmtId="0" fontId="4" fillId="2" borderId="49" xfId="0" applyFont="1" applyFill="1" applyBorder="1" applyAlignment="1">
      <alignment horizontal="center" vertical="top" wrapText="1"/>
    </xf>
    <xf numFmtId="0" fontId="4" fillId="2" borderId="33" xfId="0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horizontal="center" vertical="top" wrapText="1"/>
    </xf>
    <xf numFmtId="164" fontId="4" fillId="22" borderId="56" xfId="0" applyNumberFormat="1" applyFont="1" applyFill="1" applyBorder="1" applyAlignment="1">
      <alignment horizontal="left" vertical="top" wrapText="1"/>
    </xf>
    <xf numFmtId="164" fontId="4" fillId="22" borderId="49" xfId="0" applyNumberFormat="1" applyFont="1" applyFill="1" applyBorder="1" applyAlignment="1">
      <alignment horizontal="left" vertical="top" wrapText="1"/>
    </xf>
    <xf numFmtId="164" fontId="4" fillId="22" borderId="33" xfId="0" applyNumberFormat="1" applyFont="1" applyFill="1" applyBorder="1" applyAlignment="1">
      <alignment horizontal="left" vertical="top" wrapText="1"/>
    </xf>
    <xf numFmtId="164" fontId="4" fillId="22" borderId="34" xfId="0" applyNumberFormat="1" applyFont="1" applyFill="1" applyBorder="1" applyAlignment="1">
      <alignment horizontal="left" vertical="top" wrapText="1"/>
    </xf>
    <xf numFmtId="0" fontId="4" fillId="4" borderId="20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0" fontId="10" fillId="24" borderId="50" xfId="0" applyFont="1" applyFill="1" applyBorder="1" applyAlignment="1">
      <alignment horizontal="center" vertical="center"/>
    </xf>
    <xf numFmtId="0" fontId="10" fillId="24" borderId="44" xfId="0" applyFont="1" applyFill="1" applyBorder="1" applyAlignment="1">
      <alignment horizontal="center" vertical="center"/>
    </xf>
    <xf numFmtId="0" fontId="4" fillId="18" borderId="21" xfId="0" applyFont="1" applyFill="1" applyBorder="1" applyAlignment="1">
      <alignment horizontal="left" vertical="top" wrapText="1"/>
    </xf>
    <xf numFmtId="0" fontId="3" fillId="19" borderId="56" xfId="0" applyFont="1" applyFill="1" applyBorder="1" applyAlignment="1">
      <alignment horizontal="left" vertical="top" wrapText="1"/>
    </xf>
    <xf numFmtId="0" fontId="3" fillId="19" borderId="49" xfId="0" applyFont="1" applyFill="1" applyBorder="1" applyAlignment="1">
      <alignment horizontal="left" vertical="top" wrapText="1"/>
    </xf>
    <xf numFmtId="0" fontId="3" fillId="19" borderId="33" xfId="0" applyFont="1" applyFill="1" applyBorder="1" applyAlignment="1">
      <alignment horizontal="left" vertical="top" wrapText="1"/>
    </xf>
    <xf numFmtId="0" fontId="3" fillId="19" borderId="34" xfId="0" applyFont="1" applyFill="1" applyBorder="1" applyAlignment="1">
      <alignment horizontal="left" vertical="top" wrapText="1"/>
    </xf>
    <xf numFmtId="0" fontId="78" fillId="20" borderId="56" xfId="0" applyFont="1" applyFill="1" applyBorder="1" applyAlignment="1">
      <alignment horizontal="left" vertical="top" wrapText="1"/>
    </xf>
    <xf numFmtId="0" fontId="78" fillId="20" borderId="49" xfId="0" applyFont="1" applyFill="1" applyBorder="1" applyAlignment="1">
      <alignment horizontal="left" vertical="top" wrapText="1"/>
    </xf>
    <xf numFmtId="0" fontId="78" fillId="20" borderId="33" xfId="0" applyFont="1" applyFill="1" applyBorder="1" applyAlignment="1">
      <alignment horizontal="left" vertical="top" wrapText="1"/>
    </xf>
    <xf numFmtId="0" fontId="78" fillId="20" borderId="34" xfId="0" applyFont="1" applyFill="1" applyBorder="1" applyAlignment="1">
      <alignment horizontal="left" vertical="top" wrapText="1"/>
    </xf>
    <xf numFmtId="0" fontId="26" fillId="24" borderId="54" xfId="0" applyFont="1" applyFill="1" applyBorder="1" applyAlignment="1">
      <alignment horizontal="center" vertical="center"/>
    </xf>
    <xf numFmtId="0" fontId="26" fillId="24" borderId="52" xfId="0" applyFont="1" applyFill="1" applyBorder="1" applyAlignment="1">
      <alignment horizontal="center" vertical="center"/>
    </xf>
    <xf numFmtId="0" fontId="26" fillId="24" borderId="53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left" vertical="top" wrapText="1"/>
    </xf>
    <xf numFmtId="0" fontId="4" fillId="2" borderId="58" xfId="0" applyFont="1" applyFill="1" applyBorder="1" applyAlignment="1">
      <alignment horizontal="left" vertical="top" wrapText="1"/>
    </xf>
    <xf numFmtId="0" fontId="4" fillId="13" borderId="56" xfId="0" applyFont="1" applyFill="1" applyBorder="1" applyAlignment="1">
      <alignment horizontal="center" vertical="top" wrapText="1"/>
    </xf>
    <xf numFmtId="0" fontId="4" fillId="13" borderId="49" xfId="0" applyFont="1" applyFill="1" applyBorder="1" applyAlignment="1">
      <alignment horizontal="center" vertical="top" wrapText="1"/>
    </xf>
    <xf numFmtId="0" fontId="81" fillId="27" borderId="40" xfId="0" applyFont="1" applyFill="1" applyBorder="1" applyAlignment="1">
      <alignment horizontal="center" vertical="center" wrapText="1"/>
    </xf>
    <xf numFmtId="0" fontId="70" fillId="27" borderId="29" xfId="0" applyFont="1" applyFill="1" applyBorder="1" applyAlignment="1">
      <alignment horizontal="center" vertical="center" wrapText="1"/>
    </xf>
    <xf numFmtId="0" fontId="70" fillId="27" borderId="41" xfId="0" applyFont="1" applyFill="1" applyBorder="1" applyAlignment="1">
      <alignment horizontal="center" vertical="center" wrapText="1"/>
    </xf>
    <xf numFmtId="164" fontId="4" fillId="22" borderId="19" xfId="0" applyNumberFormat="1" applyFont="1" applyFill="1" applyBorder="1" applyAlignment="1">
      <alignment horizontal="left" vertical="top" wrapText="1"/>
    </xf>
    <xf numFmtId="164" fontId="4" fillId="22" borderId="14" xfId="0" applyNumberFormat="1" applyFont="1" applyFill="1" applyBorder="1" applyAlignment="1">
      <alignment horizontal="left" vertical="top" wrapText="1"/>
    </xf>
    <xf numFmtId="0" fontId="20" fillId="27" borderId="29" xfId="0" applyFont="1" applyFill="1" applyBorder="1" applyAlignment="1">
      <alignment horizontal="center" vertical="center" wrapText="1"/>
    </xf>
    <xf numFmtId="0" fontId="70" fillId="27" borderId="39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vertical="top" wrapText="1"/>
    </xf>
    <xf numFmtId="0" fontId="10" fillId="0" borderId="25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top" wrapText="1"/>
    </xf>
    <xf numFmtId="0" fontId="10" fillId="0" borderId="20" xfId="0" applyFont="1" applyFill="1" applyBorder="1" applyAlignment="1">
      <alignment horizontal="center" vertical="center"/>
    </xf>
    <xf numFmtId="0" fontId="57" fillId="0" borderId="0" xfId="0" applyFont="1" applyFill="1" applyAlignment="1">
      <alignment vertical="center"/>
    </xf>
    <xf numFmtId="0" fontId="57" fillId="0" borderId="2" xfId="0" applyFont="1" applyFill="1" applyBorder="1" applyAlignment="1">
      <alignment horizontal="left" vertical="center"/>
    </xf>
    <xf numFmtId="0" fontId="57" fillId="0" borderId="16" xfId="0" applyFont="1" applyFill="1" applyBorder="1" applyAlignment="1">
      <alignment horizontal="left" vertical="center"/>
    </xf>
    <xf numFmtId="0" fontId="57" fillId="0" borderId="1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6" fillId="0" borderId="0" xfId="0" applyFont="1" applyFill="1"/>
    <xf numFmtId="0" fontId="69" fillId="0" borderId="36" xfId="0" applyFont="1" applyFill="1" applyBorder="1" applyAlignment="1">
      <alignment horizontal="center" vertical="center"/>
    </xf>
    <xf numFmtId="0" fontId="38" fillId="0" borderId="36" xfId="0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vertical="top" wrapText="1"/>
    </xf>
    <xf numFmtId="0" fontId="38" fillId="0" borderId="25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top" wrapText="1"/>
    </xf>
  </cellXfs>
  <cellStyles count="2">
    <cellStyle name="Excel Built-in Normal" xfId="1" xr:uid="{384C7EF7-6FEF-E54E-923D-6BAFCEE4A3C5}"/>
    <cellStyle name="Normal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EEEEE"/>
      <rgbColor rgb="00FF3300"/>
      <rgbColor rgb="0000FF00"/>
      <rgbColor rgb="000000FF"/>
      <rgbColor rgb="00FFFF00"/>
      <rgbColor rgb="00FF33FF"/>
      <rgbColor rgb="0000FFFF"/>
      <rgbColor rgb="00800000"/>
      <rgbColor rgb="00008000"/>
      <rgbColor rgb="00000080"/>
      <rgbColor rgb="00808000"/>
      <rgbColor rgb="00800080"/>
      <rgbColor rgb="00008080"/>
      <rgbColor rgb="008BFF5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E00"/>
      <rgbColor rgb="0000FFFF"/>
      <rgbColor rgb="00800080"/>
      <rgbColor rgb="00800000"/>
      <rgbColor rgb="00008080"/>
      <rgbColor rgb="000000FF"/>
      <rgbColor rgb="0000CCFF"/>
      <rgbColor rgb="0099FF66"/>
      <rgbColor rgb="00CCFF99"/>
      <rgbColor rgb="00FFFF99"/>
      <rgbColor rgb="0066FFFF"/>
      <rgbColor rgb="00FF99FF"/>
      <rgbColor rgb="00FC7EFF"/>
      <rgbColor rgb="00FFCC99"/>
      <rgbColor rgb="003366FF"/>
      <rgbColor rgb="0033CCCC"/>
      <rgbColor rgb="0092D050"/>
      <rgbColor rgb="00FFCC00"/>
      <rgbColor rgb="00FEC309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2D55"/>
      <color rgb="FF73FEFF"/>
      <color rgb="FFECA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EEEEEE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1D2A-4ECF-C949-9A59-16EBFEA5AF81}">
  <sheetPr>
    <tabColor rgb="FFFFFF00"/>
  </sheetPr>
  <dimension ref="A1:M32"/>
  <sheetViews>
    <sheetView tabSelected="1" topLeftCell="A3" workbookViewId="0">
      <selection activeCell="F9" sqref="F9:H10"/>
    </sheetView>
  </sheetViews>
  <sheetFormatPr baseColWidth="10" defaultRowHeight="26"/>
  <cols>
    <col min="1" max="1" width="36.59765625" style="32" customWidth="1"/>
    <col min="2" max="3" width="10.69921875" style="32"/>
    <col min="4" max="4" width="10.69921875" style="93"/>
    <col min="5" max="5" width="14.796875" style="32" customWidth="1"/>
    <col min="6" max="6" width="12.8984375" style="32" bestFit="1" customWidth="1"/>
    <col min="7" max="7" width="11.09765625" style="32" bestFit="1" customWidth="1"/>
    <col min="8" max="9" width="9.3984375" style="32" bestFit="1" customWidth="1"/>
    <col min="10" max="10" width="15.3984375" style="32" customWidth="1"/>
    <col min="11" max="11" width="9.3984375" style="32" customWidth="1"/>
    <col min="12" max="12" width="46.796875" style="32" customWidth="1"/>
    <col min="13" max="16384" width="10.69921875" style="32"/>
  </cols>
  <sheetData>
    <row r="1" spans="1:13" ht="27" thickTop="1">
      <c r="A1" s="334" t="s">
        <v>14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</row>
    <row r="2" spans="1:13">
      <c r="A2" s="165"/>
      <c r="B2" s="166"/>
      <c r="C2" s="166"/>
      <c r="D2" s="167"/>
      <c r="E2" s="166"/>
      <c r="F2" s="168"/>
      <c r="G2" s="168"/>
      <c r="H2" s="168"/>
      <c r="I2" s="168"/>
      <c r="J2" s="168"/>
      <c r="K2" s="168"/>
      <c r="L2" s="166"/>
      <c r="M2" s="169"/>
    </row>
    <row r="3" spans="1:13" ht="81">
      <c r="A3" s="165"/>
      <c r="B3" s="166" t="s">
        <v>15</v>
      </c>
      <c r="C3" s="166" t="s">
        <v>0</v>
      </c>
      <c r="D3" s="167" t="s">
        <v>1</v>
      </c>
      <c r="E3" s="166"/>
      <c r="F3" s="168"/>
      <c r="G3" s="168"/>
      <c r="H3" s="168"/>
      <c r="I3" s="168"/>
      <c r="J3" s="168"/>
      <c r="K3" s="168"/>
      <c r="L3" s="170" t="s">
        <v>35</v>
      </c>
      <c r="M3" s="169"/>
    </row>
    <row r="4" spans="1:13" ht="27" customHeight="1">
      <c r="A4" s="171" t="s">
        <v>104</v>
      </c>
      <c r="B4" s="172">
        <v>1.5</v>
      </c>
      <c r="C4" s="172">
        <v>21</v>
      </c>
      <c r="D4" s="173">
        <f>'Sept. 2025'!S8+'Sept. 2025'!AG8+'Oct. 2025'!P8+'Oct. 2025'!AD8+'Nov. 2025'!M9+'Nov. 2025'!AA9+'Déc-2025'!K8</f>
        <v>21</v>
      </c>
      <c r="E4" s="174" t="s">
        <v>119</v>
      </c>
      <c r="F4" s="168"/>
      <c r="G4" s="168"/>
      <c r="H4" s="168"/>
      <c r="I4" s="168"/>
      <c r="J4" s="168"/>
      <c r="K4" s="168"/>
      <c r="L4" s="175"/>
      <c r="M4" s="169"/>
    </row>
    <row r="5" spans="1:13" ht="27" customHeight="1">
      <c r="A5" s="176" t="s">
        <v>46</v>
      </c>
      <c r="B5" s="177">
        <v>5</v>
      </c>
      <c r="C5" s="177">
        <v>60</v>
      </c>
      <c r="D5" s="178">
        <f>'Sept. 2025'!Y8+'Sept. 2025'!AF8+'Oct. 2025'!H8+'Oct. 2025'!O8+'Oct. 2025'!V8+'Oct. 2025'!AC8+'Nov. 2025'!E9+'Nov. 2025'!L9+'Nov. 2025'!S9+'Nov. 2025'!Z9+'Déc-2025'!C8+'Déc-2025'!J8+'Déc-2025'!Q8+'Jan. 2026'!G8+'Jan. 2026'!N8+'Jan. 2026'!U8+'Jan. 2026'!AB8+'Fev. 2026'!D8+'Fev. 2026'!K8+'Fev. 2026'!R8+'Fev. 2026'!Y8+'Mar. 2026'!D9</f>
        <v>60</v>
      </c>
      <c r="E5" s="179" t="s">
        <v>21</v>
      </c>
      <c r="F5" s="179" t="s">
        <v>116</v>
      </c>
      <c r="G5" s="179" t="s">
        <v>22</v>
      </c>
      <c r="H5" s="179" t="s">
        <v>117</v>
      </c>
      <c r="I5" s="180" t="s">
        <v>23</v>
      </c>
      <c r="J5" s="181" t="s">
        <v>19</v>
      </c>
      <c r="K5" s="182"/>
      <c r="L5" s="175"/>
      <c r="M5" s="169"/>
    </row>
    <row r="6" spans="1:13" ht="27" customHeight="1">
      <c r="A6" s="176" t="s">
        <v>105</v>
      </c>
      <c r="B6" s="177">
        <v>7</v>
      </c>
      <c r="C6" s="177">
        <v>84</v>
      </c>
      <c r="D6" s="178">
        <f>'Déc-2025'!V8+'Déc-2025'!W8+'Fev. 2026'!P8+'Fev. 2026'!Q8+'Mar. 2026'!AD9+'Mar. 2026'!AE9+'Mai 2026'!AF9+'Mai 2026'!AG9+'Juin 2026'!V8+'Juin 2026'!W8</f>
        <v>70</v>
      </c>
      <c r="E6" s="181" t="s">
        <v>19</v>
      </c>
      <c r="F6" s="181" t="s">
        <v>113</v>
      </c>
      <c r="G6" s="183"/>
      <c r="H6" s="183"/>
      <c r="I6" s="184"/>
      <c r="J6" s="185"/>
      <c r="K6" s="185"/>
      <c r="L6" s="186"/>
      <c r="M6" s="187" t="s">
        <v>16</v>
      </c>
    </row>
    <row r="7" spans="1:13" ht="27" customHeight="1">
      <c r="A7" s="176" t="s">
        <v>106</v>
      </c>
      <c r="B7" s="177">
        <v>5</v>
      </c>
      <c r="C7" s="177">
        <v>60</v>
      </c>
      <c r="D7" s="178">
        <f>'Jan. 2026'!E8+'Jan. 2026'!F8+'Mar. 2026'!I9+'Mar. 2026'!J9+'Mai 2026'!D9+'Mai 2026'!E9+'Avr. 2026'!AA9+'Avr. 2026'!AB9</f>
        <v>56</v>
      </c>
      <c r="E7" s="181" t="s">
        <v>114</v>
      </c>
      <c r="F7" s="181" t="s">
        <v>115</v>
      </c>
      <c r="G7" s="168"/>
      <c r="H7" s="168"/>
      <c r="I7" s="168"/>
      <c r="J7" s="168"/>
      <c r="K7" s="168"/>
      <c r="L7" s="175"/>
      <c r="M7" s="169"/>
    </row>
    <row r="8" spans="1:13" s="195" customFormat="1" ht="27" customHeight="1">
      <c r="A8" s="188" t="s">
        <v>107</v>
      </c>
      <c r="B8" s="189">
        <v>4</v>
      </c>
      <c r="C8" s="189">
        <v>48</v>
      </c>
      <c r="D8" s="190">
        <f>'Jan. 2026'!K8+'Jan. 2026'!R8+'Jan. 2026'!Y8+'Jan. 2026'!AF8+'Fev. 2026'!H8+'Fev. 2026'!O8+'Fev. 2026'!V8+'Fev. 2026'!AA8+'Mar. 2026'!F9+'Mar. 2026'!M9+'Mar. 2026'!T9+'Mar. 2026'!AA9+'Avr. 2026'!C9+'Avr. 2026'!L9+'Avr. 2026'!S9+'Avr. 2026'!Z9</f>
        <v>48</v>
      </c>
      <c r="E8" s="191" t="s">
        <v>118</v>
      </c>
      <c r="F8" s="191" t="s">
        <v>20</v>
      </c>
      <c r="G8" s="191"/>
      <c r="H8" s="192"/>
      <c r="I8" s="192"/>
      <c r="J8" s="192"/>
      <c r="K8" s="192"/>
      <c r="L8" s="193"/>
      <c r="M8" s="194"/>
    </row>
    <row r="9" spans="1:13">
      <c r="A9" s="196"/>
      <c r="B9" s="197"/>
      <c r="C9" s="197"/>
      <c r="D9" s="198"/>
      <c r="E9" s="197"/>
      <c r="F9" s="465"/>
      <c r="G9" s="465"/>
      <c r="H9" s="465"/>
      <c r="I9" s="168"/>
      <c r="J9" s="168"/>
      <c r="K9" s="168"/>
      <c r="L9" s="1"/>
      <c r="M9" s="169"/>
    </row>
    <row r="10" spans="1:13">
      <c r="A10" s="199" t="s">
        <v>34</v>
      </c>
      <c r="B10" s="200"/>
      <c r="C10" s="199"/>
      <c r="D10" s="201">
        <v>144</v>
      </c>
      <c r="E10" s="199"/>
      <c r="F10" s="466"/>
      <c r="G10" s="467"/>
      <c r="H10" s="468"/>
      <c r="I10" s="168"/>
      <c r="J10" s="168"/>
      <c r="K10" s="168"/>
      <c r="L10" s="1"/>
      <c r="M10" s="169"/>
    </row>
    <row r="11" spans="1:13">
      <c r="A11" s="168"/>
      <c r="B11" s="166"/>
      <c r="C11" s="168"/>
      <c r="D11" s="202"/>
      <c r="E11" s="168"/>
      <c r="F11" s="168"/>
      <c r="G11" s="168"/>
      <c r="H11" s="168"/>
      <c r="I11" s="168"/>
      <c r="J11" s="168"/>
      <c r="K11" s="168"/>
      <c r="L11" s="1"/>
      <c r="M11" s="169"/>
    </row>
    <row r="12" spans="1:13" ht="36">
      <c r="A12" s="335" t="s">
        <v>39</v>
      </c>
      <c r="B12" s="336">
        <v>12.5</v>
      </c>
      <c r="C12" s="338">
        <v>160</v>
      </c>
      <c r="D12" s="203">
        <f>'Sept. 2025'!AB8+'Oct. 2025'!D8+'Oct. 2025'!K8+'Oct. 2025'!R8+'Oct. 2025'!AF8+'Nov. 2025'!H9+'Nov. 2025'!O9+'Nov. 2025'!AC9+'Déc-2025'!F8+'Déc-2025'!M8+'Jan. 2026'!Q8+'Jan. 2026'!X8+'Jan. 2026'!AE8+'Fev. 2026'!G8+'Fev. 2026'!U8+'Fev. 2026'!AB8+'Mar. 2026'!G9+'Mar. 2026'!N9+'Mar. 2026'!U9+'Mar. 2026'!AB9+'Avr. 2026'!D9+'Avr. 2026'!R9+'Avr. 2026'!AF9</f>
        <v>92</v>
      </c>
      <c r="E12" s="204" t="s">
        <v>36</v>
      </c>
      <c r="F12" s="168">
        <f>D12+D13</f>
        <v>162</v>
      </c>
      <c r="G12" s="168"/>
      <c r="H12" s="168"/>
      <c r="I12" s="168"/>
      <c r="J12" s="168"/>
      <c r="K12" s="168"/>
      <c r="L12" s="205"/>
      <c r="M12" s="169"/>
    </row>
    <row r="13" spans="1:13" ht="36">
      <c r="A13" s="335"/>
      <c r="B13" s="337"/>
      <c r="C13" s="338"/>
      <c r="D13" s="203">
        <f>'Nov. 2025'!C9+'Nov. 2025'!D9+'Déc-2025'!O8+'Déc-2025'!P8+'Fev. 2026'!AD8+'Mar. 2026'!C9+'Avr. 2026'!T9+'Avr. 2026'!U9+'Juin 2026'!O8+'Juin 2026'!P8</f>
        <v>70</v>
      </c>
      <c r="E13" s="204" t="s">
        <v>37</v>
      </c>
      <c r="F13" s="168"/>
      <c r="G13" s="168"/>
      <c r="H13" s="168"/>
      <c r="I13" s="168"/>
      <c r="J13" s="168"/>
      <c r="K13" s="168"/>
      <c r="L13" s="205"/>
      <c r="M13" s="169"/>
    </row>
    <row r="14" spans="1:13">
      <c r="A14" s="168"/>
      <c r="B14" s="166"/>
      <c r="C14" s="168"/>
      <c r="D14" s="202"/>
      <c r="E14" s="168"/>
      <c r="F14" s="168"/>
      <c r="G14" s="168"/>
      <c r="H14" s="168"/>
      <c r="I14" s="168"/>
      <c r="J14" s="168"/>
      <c r="K14" s="168"/>
      <c r="L14" s="1"/>
      <c r="M14" s="169"/>
    </row>
    <row r="15" spans="1:13" ht="36">
      <c r="A15" s="210" t="s">
        <v>108</v>
      </c>
      <c r="B15" s="211">
        <v>2</v>
      </c>
      <c r="C15" s="206">
        <v>24</v>
      </c>
      <c r="D15" s="207">
        <f>'Sept. 2025'!AA8+'Oct. 2025'!J8+'Oct. 2025'!X8+'Nov. 2025'!G9+'Nov. 2025'!U9+'Déc-2025'!E8+'Déc-2025'!L8+'Déc-2025'!S8</f>
        <v>24</v>
      </c>
      <c r="E15" s="208" t="s">
        <v>47</v>
      </c>
      <c r="F15" s="168"/>
      <c r="G15" s="168"/>
      <c r="H15" s="168"/>
      <c r="I15" s="168"/>
      <c r="J15" s="168"/>
      <c r="K15" s="168"/>
      <c r="L15" s="175"/>
      <c r="M15" s="169"/>
    </row>
    <row r="16" spans="1:13" ht="36">
      <c r="A16" s="210" t="s">
        <v>109</v>
      </c>
      <c r="B16" s="211">
        <v>2</v>
      </c>
      <c r="C16" s="206">
        <v>24</v>
      </c>
      <c r="D16" s="207">
        <f>'Jan. 2026'!I8+'Jan. 2026'!W8+'Fev. 2026'!F8+'Fev. 2026'!T8+'Mar. 2026'!F9+'Mar. 2026'!T9+'Avr. 2026'!C9+'Avr. 2026'!J9+'Avr. 2026'!Q9</f>
        <v>24</v>
      </c>
      <c r="E16" s="208" t="s">
        <v>47</v>
      </c>
      <c r="F16" s="168"/>
      <c r="G16" s="168"/>
      <c r="H16" s="168"/>
      <c r="I16" s="168"/>
      <c r="J16" s="168"/>
      <c r="K16" s="168"/>
      <c r="L16" s="175"/>
      <c r="M16" s="168"/>
    </row>
    <row r="17" spans="1:13">
      <c r="A17" s="168"/>
      <c r="B17" s="166"/>
      <c r="C17" s="168"/>
      <c r="D17" s="202"/>
      <c r="E17" s="168"/>
      <c r="F17" s="168"/>
      <c r="G17" s="168"/>
      <c r="H17" s="168"/>
      <c r="I17" s="168"/>
      <c r="J17" s="168"/>
      <c r="K17" s="168"/>
      <c r="L17" s="1"/>
      <c r="M17" s="169"/>
    </row>
    <row r="18" spans="1:13" ht="36">
      <c r="A18" s="212" t="s">
        <v>110</v>
      </c>
      <c r="B18" s="213">
        <v>1</v>
      </c>
      <c r="C18" s="214">
        <v>21</v>
      </c>
      <c r="D18" s="215">
        <f>'Jui. 2026'!H8+'Jui. 2026'!I8+'Jui. 2026'!J8</f>
        <v>21</v>
      </c>
      <c r="E18" s="216" t="s">
        <v>17</v>
      </c>
      <c r="F18" s="168"/>
      <c r="G18" s="168"/>
      <c r="H18" s="168"/>
      <c r="I18" s="168"/>
      <c r="J18" s="168"/>
      <c r="K18" s="168"/>
      <c r="L18" s="209"/>
      <c r="M18" s="169"/>
    </row>
    <row r="19" spans="1:13">
      <c r="A19" s="168"/>
      <c r="B19" s="166"/>
      <c r="C19" s="168"/>
      <c r="D19" s="202"/>
      <c r="E19" s="168"/>
      <c r="F19" s="168"/>
      <c r="G19" s="168"/>
      <c r="H19" s="168"/>
      <c r="I19" s="168"/>
      <c r="J19" s="168"/>
      <c r="K19" s="168"/>
      <c r="L19" s="1"/>
      <c r="M19" s="169"/>
    </row>
    <row r="20" spans="1:13">
      <c r="A20" s="217" t="s">
        <v>111</v>
      </c>
      <c r="B20" s="218"/>
      <c r="C20" s="168"/>
      <c r="D20" s="202"/>
      <c r="E20" s="168"/>
      <c r="F20" s="168"/>
      <c r="G20" s="2"/>
      <c r="H20" s="2"/>
      <c r="I20" s="2"/>
      <c r="J20" s="2"/>
      <c r="K20" s="2"/>
      <c r="L20" s="219"/>
      <c r="M20" s="220"/>
    </row>
    <row r="21" spans="1:13">
      <c r="A21" s="165"/>
      <c r="B21" s="166"/>
      <c r="C21" s="166"/>
      <c r="D21" s="167"/>
      <c r="E21" s="166"/>
      <c r="F21" s="168"/>
      <c r="G21" s="168"/>
      <c r="H21" s="168"/>
      <c r="I21" s="168"/>
      <c r="J21" s="168"/>
      <c r="K21" s="168"/>
      <c r="L21" s="166"/>
      <c r="M21" s="169"/>
    </row>
    <row r="22" spans="1:13">
      <c r="A22" s="221" t="s">
        <v>112</v>
      </c>
      <c r="B22" s="222"/>
      <c r="C22" s="219">
        <f>SUM(C4:C21)</f>
        <v>502</v>
      </c>
      <c r="D22" s="95">
        <f>SUM(D4:D21)</f>
        <v>630</v>
      </c>
      <c r="E22" s="219"/>
      <c r="F22" s="2"/>
      <c r="G22" s="223"/>
      <c r="H22" s="223"/>
      <c r="I22" s="223"/>
      <c r="J22" s="223"/>
      <c r="K22" s="223"/>
      <c r="L22" s="224"/>
      <c r="M22" s="225"/>
    </row>
    <row r="23" spans="1:13">
      <c r="A23" s="165"/>
      <c r="B23" s="166"/>
      <c r="C23" s="166"/>
      <c r="D23" s="167"/>
      <c r="E23" s="166"/>
      <c r="F23" s="168"/>
      <c r="G23" s="168"/>
      <c r="H23" s="168"/>
      <c r="I23" s="168"/>
      <c r="J23" s="168"/>
      <c r="K23" s="168"/>
      <c r="L23" s="166"/>
      <c r="M23" s="169"/>
    </row>
    <row r="24" spans="1:13" ht="27" thickBot="1">
      <c r="A24" s="165"/>
      <c r="B24" s="166"/>
      <c r="C24" s="166"/>
      <c r="D24" s="167"/>
      <c r="E24" s="166"/>
      <c r="F24" s="168"/>
      <c r="G24" s="168"/>
      <c r="H24" s="168"/>
      <c r="I24" s="168"/>
      <c r="J24" s="168"/>
      <c r="K24" s="168"/>
      <c r="L24" s="166"/>
      <c r="M24" s="169"/>
    </row>
    <row r="25" spans="1:13" ht="27" thickTop="1">
      <c r="A25" s="165"/>
      <c r="B25" s="166"/>
      <c r="C25" s="226"/>
      <c r="D25" s="227"/>
      <c r="E25" s="228"/>
      <c r="F25" s="228"/>
      <c r="G25" s="229"/>
      <c r="H25" s="168"/>
      <c r="I25" s="168"/>
      <c r="J25" s="168"/>
      <c r="K25" s="168"/>
      <c r="L25" s="166"/>
      <c r="M25" s="169"/>
    </row>
    <row r="26" spans="1:13">
      <c r="A26" s="165"/>
      <c r="B26" s="166"/>
      <c r="C26" s="226"/>
      <c r="D26" s="230"/>
      <c r="E26" s="231" t="s">
        <v>18</v>
      </c>
      <c r="F26" s="232"/>
      <c r="G26" s="233"/>
      <c r="H26" s="168"/>
      <c r="I26" s="168"/>
      <c r="J26" s="168"/>
      <c r="K26" s="168"/>
      <c r="L26" s="166"/>
      <c r="M26" s="169"/>
    </row>
    <row r="27" spans="1:13">
      <c r="A27" s="165"/>
      <c r="B27" s="166"/>
      <c r="C27" s="226"/>
      <c r="D27" s="230"/>
      <c r="E27" s="231" t="s">
        <v>120</v>
      </c>
      <c r="F27" s="234">
        <f>D13+D6+D7+D18+D10</f>
        <v>361</v>
      </c>
      <c r="G27" s="235" t="e">
        <f>F27/F30</f>
        <v>#REF!</v>
      </c>
      <c r="H27" s="168"/>
      <c r="I27" s="168"/>
      <c r="J27" s="168"/>
      <c r="K27" s="168"/>
      <c r="L27" s="166"/>
      <c r="M27" s="169"/>
    </row>
    <row r="28" spans="1:13">
      <c r="A28" s="165"/>
      <c r="B28" s="166"/>
      <c r="C28" s="226"/>
      <c r="D28" s="230"/>
      <c r="E28" s="231" t="s">
        <v>121</v>
      </c>
      <c r="F28" s="234" t="e">
        <f>D4+D5+D8+D15+D16+#REF!+#REF!</f>
        <v>#REF!</v>
      </c>
      <c r="G28" s="235" t="e">
        <f>F28/F30</f>
        <v>#REF!</v>
      </c>
      <c r="H28" s="168"/>
      <c r="I28" s="168"/>
      <c r="J28" s="168"/>
      <c r="K28" s="168"/>
      <c r="L28" s="166"/>
      <c r="M28" s="169"/>
    </row>
    <row r="29" spans="1:13">
      <c r="A29" s="165"/>
      <c r="B29" s="166"/>
      <c r="C29" s="226"/>
      <c r="D29" s="230"/>
      <c r="E29" s="231" t="s">
        <v>122</v>
      </c>
      <c r="F29" s="234">
        <f>D12</f>
        <v>92</v>
      </c>
      <c r="G29" s="235" t="e">
        <f>F29/F30</f>
        <v>#REF!</v>
      </c>
      <c r="H29" s="168"/>
      <c r="I29" s="168"/>
      <c r="J29" s="168"/>
      <c r="K29" s="168"/>
      <c r="L29" s="166"/>
      <c r="M29" s="169"/>
    </row>
    <row r="30" spans="1:13">
      <c r="A30" s="165"/>
      <c r="B30" s="166"/>
      <c r="C30" s="226"/>
      <c r="D30" s="230"/>
      <c r="E30" s="232"/>
      <c r="F30" s="234" t="e">
        <f>F27+F28+F29</f>
        <v>#REF!</v>
      </c>
      <c r="G30" s="233"/>
      <c r="H30" s="168"/>
      <c r="I30" s="168"/>
      <c r="J30" s="168"/>
      <c r="K30" s="168"/>
      <c r="L30" s="166"/>
      <c r="M30" s="169"/>
    </row>
    <row r="31" spans="1:13" ht="27" thickBot="1">
      <c r="A31" s="165"/>
      <c r="B31" s="166"/>
      <c r="C31" s="226"/>
      <c r="D31" s="236"/>
      <c r="E31" s="237"/>
      <c r="F31" s="237"/>
      <c r="G31" s="238"/>
      <c r="H31" s="168"/>
      <c r="I31" s="168"/>
      <c r="J31" s="168"/>
      <c r="K31" s="168"/>
      <c r="L31" s="166"/>
      <c r="M31" s="169"/>
    </row>
    <row r="32" spans="1:13" ht="27" thickTop="1">
      <c r="A32" s="165"/>
      <c r="B32" s="166"/>
      <c r="C32" s="166"/>
      <c r="D32" s="167"/>
      <c r="E32" s="166"/>
      <c r="F32" s="168"/>
      <c r="G32" s="168"/>
      <c r="H32" s="168"/>
      <c r="I32" s="168"/>
      <c r="J32" s="168"/>
      <c r="K32" s="168"/>
      <c r="L32" s="166"/>
      <c r="M32" s="169"/>
    </row>
  </sheetData>
  <mergeCells count="5">
    <mergeCell ref="A1:M1"/>
    <mergeCell ref="F10:G10"/>
    <mergeCell ref="A12:A13"/>
    <mergeCell ref="B12:B13"/>
    <mergeCell ref="C12:C1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9CE0E-D3B4-6944-B345-600C57590D3A}">
  <sheetPr>
    <tabColor rgb="FF00B0F0"/>
  </sheetPr>
  <dimension ref="B1:AG9"/>
  <sheetViews>
    <sheetView zoomScale="40" zoomScaleNormal="40" workbookViewId="0">
      <selection activeCell="A10" sqref="A10:XFD17"/>
    </sheetView>
  </sheetViews>
  <sheetFormatPr baseColWidth="10" defaultRowHeight="26"/>
  <cols>
    <col min="1" max="2" width="10.69921875" style="32"/>
    <col min="3" max="3" width="17.796875" style="32" customWidth="1"/>
    <col min="4" max="5" width="11.3984375" style="32" customWidth="1"/>
    <col min="6" max="6" width="2.69921875" style="32" bestFit="1" customWidth="1"/>
    <col min="7" max="7" width="3.296875" style="32" bestFit="1" customWidth="1"/>
    <col min="8" max="8" width="14" style="32" customWidth="1"/>
    <col min="9" max="9" width="2.5" style="32" bestFit="1" customWidth="1"/>
    <col min="10" max="10" width="2.69921875" style="32" bestFit="1" customWidth="1"/>
    <col min="11" max="12" width="11.3984375" style="32" customWidth="1"/>
    <col min="13" max="14" width="3.69921875" style="32" bestFit="1" customWidth="1"/>
    <col min="15" max="15" width="11.3984375" style="32" customWidth="1"/>
    <col min="16" max="16" width="3.69921875" style="32" bestFit="1" customWidth="1"/>
    <col min="17" max="17" width="13.59765625" style="32" customWidth="1"/>
    <col min="18" max="19" width="11.3984375" style="32" customWidth="1"/>
    <col min="20" max="21" width="3.69921875" style="32" bestFit="1" customWidth="1"/>
    <col min="22" max="22" width="11.3984375" style="32" customWidth="1"/>
    <col min="23" max="23" width="3.69921875" style="32" bestFit="1" customWidth="1"/>
    <col min="24" max="26" width="11.3984375" style="32" customWidth="1"/>
    <col min="27" max="31" width="3.69921875" style="32" bestFit="1" customWidth="1"/>
    <col min="32" max="33" width="13" style="32" customWidth="1"/>
    <col min="34" max="16384" width="10.69921875" style="32"/>
  </cols>
  <sheetData>
    <row r="1" spans="2:33" ht="35" customHeight="1" thickBot="1"/>
    <row r="2" spans="2:33" ht="70" customHeight="1" thickBot="1">
      <c r="B2" s="339" t="s">
        <v>11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1"/>
    </row>
    <row r="3" spans="2:33" ht="35" customHeight="1">
      <c r="B3" s="272"/>
      <c r="C3" s="240" t="s">
        <v>28</v>
      </c>
      <c r="D3" s="273" t="s">
        <v>29</v>
      </c>
      <c r="E3" s="273" t="s">
        <v>69</v>
      </c>
      <c r="F3" s="240" t="s">
        <v>25</v>
      </c>
      <c r="G3" s="240" t="s">
        <v>26</v>
      </c>
      <c r="H3" s="240" t="s">
        <v>26</v>
      </c>
      <c r="I3" s="240" t="s">
        <v>27</v>
      </c>
      <c r="J3" s="240" t="s">
        <v>28</v>
      </c>
      <c r="K3" s="273" t="s">
        <v>29</v>
      </c>
      <c r="L3" s="273" t="s">
        <v>30</v>
      </c>
      <c r="M3" s="240" t="s">
        <v>25</v>
      </c>
      <c r="N3" s="240" t="s">
        <v>26</v>
      </c>
      <c r="O3" s="240" t="s">
        <v>26</v>
      </c>
      <c r="P3" s="240" t="s">
        <v>27</v>
      </c>
      <c r="Q3" s="240" t="s">
        <v>28</v>
      </c>
      <c r="R3" s="273" t="s">
        <v>29</v>
      </c>
      <c r="S3" s="273" t="s">
        <v>30</v>
      </c>
      <c r="T3" s="240" t="s">
        <v>25</v>
      </c>
      <c r="U3" s="240" t="s">
        <v>26</v>
      </c>
      <c r="V3" s="240" t="s">
        <v>26</v>
      </c>
      <c r="W3" s="240" t="s">
        <v>27</v>
      </c>
      <c r="X3" s="240" t="s">
        <v>28</v>
      </c>
      <c r="Y3" s="273" t="s">
        <v>29</v>
      </c>
      <c r="Z3" s="273" t="s">
        <v>30</v>
      </c>
      <c r="AA3" s="240" t="s">
        <v>25</v>
      </c>
      <c r="AB3" s="240" t="s">
        <v>26</v>
      </c>
      <c r="AC3" s="240" t="s">
        <v>26</v>
      </c>
      <c r="AD3" s="240" t="s">
        <v>27</v>
      </c>
      <c r="AE3" s="240" t="s">
        <v>28</v>
      </c>
      <c r="AF3" s="273" t="s">
        <v>29</v>
      </c>
      <c r="AG3" s="273" t="s">
        <v>30</v>
      </c>
    </row>
    <row r="4" spans="2:33" ht="45" customHeight="1" thickBot="1">
      <c r="B4" s="25"/>
      <c r="C4" s="11">
        <v>1</v>
      </c>
      <c r="D4" s="250">
        <f>C4+1</f>
        <v>2</v>
      </c>
      <c r="E4" s="250">
        <f t="shared" ref="E4:AG4" si="0">D4+1</f>
        <v>3</v>
      </c>
      <c r="F4" s="11">
        <f t="shared" si="0"/>
        <v>4</v>
      </c>
      <c r="G4" s="11">
        <f t="shared" si="0"/>
        <v>5</v>
      </c>
      <c r="H4" s="11">
        <f t="shared" si="0"/>
        <v>6</v>
      </c>
      <c r="I4" s="11">
        <f t="shared" si="0"/>
        <v>7</v>
      </c>
      <c r="J4" s="11">
        <f t="shared" si="0"/>
        <v>8</v>
      </c>
      <c r="K4" s="250">
        <f t="shared" si="0"/>
        <v>9</v>
      </c>
      <c r="L4" s="250">
        <f t="shared" si="0"/>
        <v>10</v>
      </c>
      <c r="M4" s="11">
        <f t="shared" si="0"/>
        <v>11</v>
      </c>
      <c r="N4" s="11">
        <f t="shared" si="0"/>
        <v>12</v>
      </c>
      <c r="O4" s="11">
        <f t="shared" si="0"/>
        <v>13</v>
      </c>
      <c r="P4" s="11">
        <f t="shared" si="0"/>
        <v>14</v>
      </c>
      <c r="Q4" s="11">
        <f t="shared" si="0"/>
        <v>15</v>
      </c>
      <c r="R4" s="250">
        <f t="shared" si="0"/>
        <v>16</v>
      </c>
      <c r="S4" s="250">
        <f t="shared" si="0"/>
        <v>17</v>
      </c>
      <c r="T4" s="11">
        <f t="shared" si="0"/>
        <v>18</v>
      </c>
      <c r="U4" s="11">
        <f t="shared" si="0"/>
        <v>19</v>
      </c>
      <c r="V4" s="11">
        <f t="shared" si="0"/>
        <v>20</v>
      </c>
      <c r="W4" s="11">
        <f t="shared" si="0"/>
        <v>21</v>
      </c>
      <c r="X4" s="11">
        <f t="shared" si="0"/>
        <v>22</v>
      </c>
      <c r="Y4" s="250">
        <f t="shared" si="0"/>
        <v>23</v>
      </c>
      <c r="Z4" s="250">
        <f t="shared" si="0"/>
        <v>24</v>
      </c>
      <c r="AA4" s="11">
        <f t="shared" si="0"/>
        <v>25</v>
      </c>
      <c r="AB4" s="11">
        <f t="shared" si="0"/>
        <v>26</v>
      </c>
      <c r="AC4" s="11">
        <f t="shared" si="0"/>
        <v>27</v>
      </c>
      <c r="AD4" s="11">
        <f t="shared" si="0"/>
        <v>28</v>
      </c>
      <c r="AE4" s="11">
        <f t="shared" si="0"/>
        <v>29</v>
      </c>
      <c r="AF4" s="250">
        <f t="shared" si="0"/>
        <v>30</v>
      </c>
      <c r="AG4" s="318">
        <f t="shared" si="0"/>
        <v>31</v>
      </c>
    </row>
    <row r="5" spans="2:33" ht="79" customHeight="1" thickBot="1">
      <c r="B5" s="251" t="s">
        <v>33</v>
      </c>
      <c r="C5" s="252"/>
      <c r="D5" s="391" t="s">
        <v>71</v>
      </c>
      <c r="E5" s="392"/>
      <c r="F5" s="252"/>
      <c r="G5" s="255"/>
      <c r="H5" s="73" t="s">
        <v>66</v>
      </c>
      <c r="I5" s="252"/>
      <c r="J5" s="301"/>
      <c r="K5" s="391" t="s">
        <v>71</v>
      </c>
      <c r="L5" s="392"/>
      <c r="M5" s="255"/>
      <c r="N5" s="252"/>
      <c r="O5" s="73" t="s">
        <v>66</v>
      </c>
      <c r="P5" s="301"/>
      <c r="Q5" s="73" t="s">
        <v>48</v>
      </c>
      <c r="R5" s="391" t="s">
        <v>71</v>
      </c>
      <c r="S5" s="392"/>
      <c r="T5" s="302"/>
      <c r="U5" s="255"/>
      <c r="V5" s="73" t="s">
        <v>66</v>
      </c>
      <c r="W5" s="302"/>
      <c r="X5" s="73" t="s">
        <v>48</v>
      </c>
      <c r="Y5" s="391" t="s">
        <v>71</v>
      </c>
      <c r="Z5" s="392"/>
      <c r="AA5" s="255"/>
      <c r="AB5" s="302"/>
      <c r="AC5" s="255"/>
      <c r="AD5" s="252"/>
      <c r="AE5" s="302"/>
      <c r="AF5" s="391" t="s">
        <v>71</v>
      </c>
      <c r="AG5" s="392"/>
    </row>
    <row r="6" spans="2:33" ht="70" customHeight="1">
      <c r="B6" s="445" t="s">
        <v>24</v>
      </c>
      <c r="C6" s="62"/>
      <c r="D6" s="434" t="s">
        <v>77</v>
      </c>
      <c r="E6" s="435"/>
      <c r="F6" s="81"/>
      <c r="G6" s="62"/>
      <c r="H6" s="62"/>
      <c r="I6" s="78"/>
      <c r="J6" s="62"/>
      <c r="K6" s="361" t="s">
        <v>86</v>
      </c>
      <c r="L6" s="362"/>
      <c r="M6" s="30"/>
      <c r="N6" s="62"/>
      <c r="O6" s="62"/>
      <c r="P6" s="79"/>
      <c r="Q6" s="76" t="s">
        <v>85</v>
      </c>
      <c r="R6" s="361" t="s">
        <v>94</v>
      </c>
      <c r="S6" s="362"/>
      <c r="T6" s="30"/>
      <c r="U6" s="30"/>
      <c r="V6" s="62"/>
      <c r="W6" s="79"/>
      <c r="X6" s="76" t="s">
        <v>85</v>
      </c>
      <c r="Y6" s="82"/>
      <c r="Z6" s="30"/>
      <c r="AA6" s="30"/>
      <c r="AB6" s="30"/>
      <c r="AC6" s="30"/>
      <c r="AD6" s="30"/>
      <c r="AE6" s="30"/>
      <c r="AF6" s="400" t="s">
        <v>170</v>
      </c>
      <c r="AG6" s="362"/>
    </row>
    <row r="7" spans="2:33" s="293" customFormat="1" ht="130" customHeight="1">
      <c r="B7" s="446"/>
      <c r="C7" s="319" t="s">
        <v>50</v>
      </c>
      <c r="D7" s="450" t="s">
        <v>157</v>
      </c>
      <c r="E7" s="451"/>
      <c r="F7" s="68"/>
      <c r="G7" s="67"/>
      <c r="H7" s="320"/>
      <c r="I7" s="69"/>
      <c r="J7" s="67"/>
      <c r="K7" s="441" t="s">
        <v>158</v>
      </c>
      <c r="L7" s="442"/>
      <c r="M7" s="70"/>
      <c r="N7" s="67"/>
      <c r="O7" s="320"/>
      <c r="P7" s="71"/>
      <c r="Q7" s="418" t="s">
        <v>152</v>
      </c>
      <c r="R7" s="437" t="s">
        <v>159</v>
      </c>
      <c r="S7" s="438"/>
      <c r="T7" s="70"/>
      <c r="U7" s="70"/>
      <c r="V7" s="320"/>
      <c r="W7" s="71"/>
      <c r="X7" s="418" t="s">
        <v>152</v>
      </c>
      <c r="Y7" s="72"/>
      <c r="Z7" s="70"/>
      <c r="AA7" s="70"/>
      <c r="AB7" s="70"/>
      <c r="AC7" s="70"/>
      <c r="AD7" s="70"/>
      <c r="AE7" s="70"/>
      <c r="AF7" s="395" t="s">
        <v>160</v>
      </c>
      <c r="AG7" s="448"/>
    </row>
    <row r="8" spans="2:33" s="277" customFormat="1" ht="130" customHeight="1">
      <c r="B8" s="446"/>
      <c r="C8" s="262"/>
      <c r="D8" s="443" t="s">
        <v>161</v>
      </c>
      <c r="E8" s="444"/>
      <c r="F8" s="294"/>
      <c r="G8" s="262"/>
      <c r="H8" s="22"/>
      <c r="I8" s="292"/>
      <c r="J8" s="262"/>
      <c r="K8" s="443"/>
      <c r="L8" s="444"/>
      <c r="M8" s="294"/>
      <c r="N8" s="262"/>
      <c r="O8" s="22"/>
      <c r="P8" s="280"/>
      <c r="Q8" s="436"/>
      <c r="R8" s="439"/>
      <c r="S8" s="440"/>
      <c r="T8" s="22"/>
      <c r="U8" s="22"/>
      <c r="V8" s="22"/>
      <c r="W8" s="283"/>
      <c r="X8" s="436"/>
      <c r="Y8" s="21"/>
      <c r="Z8" s="22"/>
      <c r="AA8" s="22"/>
      <c r="AB8" s="22"/>
      <c r="AC8" s="22"/>
      <c r="AD8" s="22"/>
      <c r="AE8" s="22"/>
      <c r="AF8" s="408"/>
      <c r="AG8" s="449"/>
    </row>
    <row r="9" spans="2:33" s="95" customFormat="1" ht="24" customHeight="1" thickBot="1">
      <c r="B9" s="447"/>
      <c r="C9" s="87"/>
      <c r="D9" s="321">
        <v>7</v>
      </c>
      <c r="E9" s="321">
        <v>7</v>
      </c>
      <c r="F9" s="87"/>
      <c r="G9" s="87"/>
      <c r="I9" s="306"/>
      <c r="J9" s="271"/>
      <c r="K9" s="309">
        <v>7</v>
      </c>
      <c r="L9" s="308">
        <v>7</v>
      </c>
      <c r="M9" s="87"/>
      <c r="N9" s="87"/>
      <c r="O9" s="307"/>
      <c r="P9" s="87"/>
      <c r="Q9" s="90">
        <v>2</v>
      </c>
      <c r="R9" s="271"/>
      <c r="S9" s="87"/>
      <c r="T9" s="87"/>
      <c r="U9" s="87"/>
      <c r="V9" s="307"/>
      <c r="W9" s="271"/>
      <c r="X9" s="90">
        <v>2</v>
      </c>
      <c r="Y9" s="271"/>
      <c r="Z9" s="87"/>
      <c r="AA9" s="87"/>
      <c r="AB9" s="87"/>
      <c r="AC9" s="87"/>
      <c r="AD9" s="87"/>
      <c r="AE9" s="87"/>
      <c r="AF9" s="106">
        <v>7</v>
      </c>
      <c r="AG9" s="111">
        <v>7</v>
      </c>
    </row>
  </sheetData>
  <mergeCells count="18">
    <mergeCell ref="K5:L5"/>
    <mergeCell ref="D5:E5"/>
    <mergeCell ref="AF5:AG5"/>
    <mergeCell ref="Y5:Z5"/>
    <mergeCell ref="X7:X8"/>
    <mergeCell ref="D8:E8"/>
    <mergeCell ref="D7:E7"/>
    <mergeCell ref="B6:B9"/>
    <mergeCell ref="AF6:AG6"/>
    <mergeCell ref="AF7:AG8"/>
    <mergeCell ref="B2:AG2"/>
    <mergeCell ref="R5:S5"/>
    <mergeCell ref="K6:L6"/>
    <mergeCell ref="D6:E6"/>
    <mergeCell ref="Q7:Q8"/>
    <mergeCell ref="R7:S8"/>
    <mergeCell ref="R6:S6"/>
    <mergeCell ref="K7:L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6C8A-8F8C-F140-AD74-C4225BC1D721}">
  <sheetPr>
    <tabColor rgb="FF00B0F0"/>
  </sheetPr>
  <dimension ref="B1:AF8"/>
  <sheetViews>
    <sheetView topLeftCell="B1" zoomScale="40" zoomScaleNormal="40" workbookViewId="0">
      <selection activeCell="AD6" sqref="AD6:AE8"/>
    </sheetView>
  </sheetViews>
  <sheetFormatPr baseColWidth="10" defaultRowHeight="26"/>
  <cols>
    <col min="1" max="2" width="10.69921875" style="32"/>
    <col min="3" max="14" width="9.796875" style="32" customWidth="1"/>
    <col min="15" max="16" width="14" style="32" customWidth="1"/>
    <col min="17" max="21" width="3.69921875" style="32" bestFit="1" customWidth="1"/>
    <col min="22" max="23" width="13.796875" style="32" customWidth="1"/>
    <col min="24" max="26" width="3.69921875" style="32" bestFit="1" customWidth="1"/>
    <col min="27" max="31" width="13.19921875" style="32" customWidth="1"/>
    <col min="32" max="32" width="3.69921875" style="32" bestFit="1" customWidth="1"/>
    <col min="33" max="16384" width="10.69921875" style="32"/>
  </cols>
  <sheetData>
    <row r="1" spans="2:32" ht="35" customHeight="1" thickBot="1"/>
    <row r="2" spans="2:32" ht="70" customHeight="1" thickBot="1">
      <c r="B2" s="339" t="s">
        <v>12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</row>
    <row r="3" spans="2:32" ht="35" customHeight="1">
      <c r="B3" s="272"/>
      <c r="C3" s="240" t="s">
        <v>25</v>
      </c>
      <c r="D3" s="240" t="s">
        <v>26</v>
      </c>
      <c r="E3" s="240" t="s">
        <v>26</v>
      </c>
      <c r="F3" s="240" t="s">
        <v>27</v>
      </c>
      <c r="G3" s="240" t="s">
        <v>28</v>
      </c>
      <c r="H3" s="273" t="s">
        <v>29</v>
      </c>
      <c r="I3" s="273" t="s">
        <v>30</v>
      </c>
      <c r="J3" s="240" t="s">
        <v>25</v>
      </c>
      <c r="K3" s="240" t="s">
        <v>26</v>
      </c>
      <c r="L3" s="240" t="s">
        <v>26</v>
      </c>
      <c r="M3" s="240" t="s">
        <v>27</v>
      </c>
      <c r="N3" s="240" t="s">
        <v>28</v>
      </c>
      <c r="O3" s="273" t="s">
        <v>29</v>
      </c>
      <c r="P3" s="273" t="s">
        <v>30</v>
      </c>
      <c r="Q3" s="240" t="s">
        <v>25</v>
      </c>
      <c r="R3" s="240" t="s">
        <v>26</v>
      </c>
      <c r="S3" s="240" t="s">
        <v>26</v>
      </c>
      <c r="T3" s="240" t="s">
        <v>27</v>
      </c>
      <c r="U3" s="240" t="s">
        <v>28</v>
      </c>
      <c r="V3" s="273" t="s">
        <v>29</v>
      </c>
      <c r="W3" s="273" t="s">
        <v>30</v>
      </c>
      <c r="X3" s="240" t="s">
        <v>25</v>
      </c>
      <c r="Y3" s="240" t="s">
        <v>26</v>
      </c>
      <c r="Z3" s="240" t="s">
        <v>26</v>
      </c>
      <c r="AA3" s="240" t="s">
        <v>27</v>
      </c>
      <c r="AB3" s="240" t="s">
        <v>28</v>
      </c>
      <c r="AC3" s="273" t="s">
        <v>29</v>
      </c>
      <c r="AD3" s="273" t="s">
        <v>30</v>
      </c>
      <c r="AE3" s="240" t="s">
        <v>25</v>
      </c>
      <c r="AF3" s="240" t="s">
        <v>26</v>
      </c>
    </row>
    <row r="4" spans="2:32" ht="45" customHeight="1" thickBot="1">
      <c r="B4" s="25"/>
      <c r="C4" s="11">
        <v>1</v>
      </c>
      <c r="D4" s="11">
        <f>C4+1</f>
        <v>2</v>
      </c>
      <c r="E4" s="11">
        <f t="shared" ref="E4:AF4" si="0">D4+1</f>
        <v>3</v>
      </c>
      <c r="F4" s="11">
        <f t="shared" si="0"/>
        <v>4</v>
      </c>
      <c r="G4" s="11">
        <f t="shared" si="0"/>
        <v>5</v>
      </c>
      <c r="H4" s="250">
        <f t="shared" si="0"/>
        <v>6</v>
      </c>
      <c r="I4" s="250">
        <f t="shared" si="0"/>
        <v>7</v>
      </c>
      <c r="J4" s="11">
        <f t="shared" si="0"/>
        <v>8</v>
      </c>
      <c r="K4" s="11">
        <f t="shared" si="0"/>
        <v>9</v>
      </c>
      <c r="L4" s="11">
        <f t="shared" si="0"/>
        <v>10</v>
      </c>
      <c r="M4" s="11">
        <f t="shared" si="0"/>
        <v>11</v>
      </c>
      <c r="N4" s="11">
        <f t="shared" si="0"/>
        <v>12</v>
      </c>
      <c r="O4" s="250">
        <f t="shared" si="0"/>
        <v>13</v>
      </c>
      <c r="P4" s="250">
        <f t="shared" si="0"/>
        <v>14</v>
      </c>
      <c r="Q4" s="11">
        <f t="shared" si="0"/>
        <v>15</v>
      </c>
      <c r="R4" s="11">
        <f t="shared" si="0"/>
        <v>16</v>
      </c>
      <c r="S4" s="11">
        <f t="shared" si="0"/>
        <v>17</v>
      </c>
      <c r="T4" s="11">
        <f t="shared" si="0"/>
        <v>18</v>
      </c>
      <c r="U4" s="11">
        <f t="shared" si="0"/>
        <v>19</v>
      </c>
      <c r="V4" s="250">
        <f t="shared" si="0"/>
        <v>20</v>
      </c>
      <c r="W4" s="250">
        <f t="shared" si="0"/>
        <v>21</v>
      </c>
      <c r="X4" s="11">
        <f t="shared" si="0"/>
        <v>22</v>
      </c>
      <c r="Y4" s="11">
        <f t="shared" si="0"/>
        <v>23</v>
      </c>
      <c r="Z4" s="11">
        <f t="shared" si="0"/>
        <v>24</v>
      </c>
      <c r="AA4" s="11">
        <f t="shared" si="0"/>
        <v>25</v>
      </c>
      <c r="AB4" s="11">
        <f t="shared" si="0"/>
        <v>26</v>
      </c>
      <c r="AC4" s="250">
        <f t="shared" si="0"/>
        <v>27</v>
      </c>
      <c r="AD4" s="250">
        <f t="shared" si="0"/>
        <v>28</v>
      </c>
      <c r="AE4" s="11">
        <f t="shared" si="0"/>
        <v>29</v>
      </c>
      <c r="AF4" s="11">
        <f t="shared" si="0"/>
        <v>30</v>
      </c>
    </row>
    <row r="5" spans="2:32" ht="79" customHeight="1" thickBot="1">
      <c r="B5" s="251" t="s">
        <v>33</v>
      </c>
      <c r="C5" s="252"/>
      <c r="D5" s="252"/>
      <c r="E5" s="255"/>
      <c r="F5" s="252"/>
      <c r="G5" s="255"/>
      <c r="H5" s="255"/>
      <c r="I5" s="252"/>
      <c r="J5" s="388"/>
      <c r="K5" s="388"/>
      <c r="L5" s="255"/>
      <c r="M5" s="255"/>
      <c r="N5" s="252"/>
      <c r="O5" s="388"/>
      <c r="P5" s="388"/>
      <c r="Q5" s="255"/>
      <c r="R5" s="252"/>
      <c r="S5" s="255"/>
      <c r="T5" s="302"/>
      <c r="U5" s="255"/>
      <c r="V5" s="391" t="s">
        <v>71</v>
      </c>
      <c r="W5" s="392"/>
      <c r="X5" s="388"/>
      <c r="Y5" s="388"/>
      <c r="Z5" s="255"/>
      <c r="AA5" s="452" t="s">
        <v>71</v>
      </c>
      <c r="AB5" s="453"/>
      <c r="AC5" s="453"/>
      <c r="AD5" s="453"/>
      <c r="AE5" s="454"/>
      <c r="AF5" s="302"/>
    </row>
    <row r="6" spans="2:32" s="257" customFormat="1" ht="57" customHeight="1">
      <c r="B6" s="385" t="s">
        <v>24</v>
      </c>
      <c r="C6" s="83"/>
      <c r="D6" s="84"/>
      <c r="E6" s="83"/>
      <c r="F6" s="85"/>
      <c r="G6" s="83"/>
      <c r="H6" s="86"/>
      <c r="I6" s="86"/>
      <c r="J6" s="83"/>
      <c r="K6" s="83"/>
      <c r="L6" s="83"/>
      <c r="M6" s="84"/>
      <c r="N6" s="83"/>
      <c r="O6" s="361" t="s">
        <v>92</v>
      </c>
      <c r="P6" s="362"/>
      <c r="Q6" s="77"/>
      <c r="R6" s="80"/>
      <c r="S6" s="77"/>
      <c r="T6" s="59"/>
      <c r="U6" s="59"/>
      <c r="V6" s="361" t="s">
        <v>93</v>
      </c>
      <c r="W6" s="362"/>
      <c r="X6" s="59"/>
      <c r="Y6" s="80"/>
      <c r="Z6" s="59"/>
      <c r="AA6" s="59"/>
      <c r="AB6" s="59"/>
      <c r="AC6" s="59"/>
      <c r="AD6" s="476"/>
      <c r="AE6" s="476"/>
      <c r="AF6" s="59"/>
    </row>
    <row r="7" spans="2:32" s="277" customFormat="1" ht="248" customHeight="1">
      <c r="B7" s="386"/>
      <c r="C7" s="322"/>
      <c r="D7" s="323"/>
      <c r="E7" s="324"/>
      <c r="F7" s="325"/>
      <c r="G7" s="322"/>
      <c r="H7" s="326"/>
      <c r="I7" s="326"/>
      <c r="J7" s="326"/>
      <c r="K7" s="326"/>
      <c r="L7" s="326"/>
      <c r="M7" s="326"/>
      <c r="N7" s="326"/>
      <c r="O7" s="455" t="s">
        <v>162</v>
      </c>
      <c r="P7" s="456"/>
      <c r="Q7" s="292"/>
      <c r="R7" s="292"/>
      <c r="S7" s="292"/>
      <c r="T7" s="292"/>
      <c r="U7" s="292"/>
      <c r="V7" s="395" t="s">
        <v>163</v>
      </c>
      <c r="W7" s="396"/>
      <c r="X7" s="292"/>
      <c r="Y7" s="21"/>
      <c r="Z7" s="22"/>
      <c r="AA7" s="327" t="s">
        <v>164</v>
      </c>
      <c r="AB7" s="327" t="s">
        <v>165</v>
      </c>
      <c r="AC7" s="327" t="s">
        <v>166</v>
      </c>
      <c r="AD7" s="477"/>
      <c r="AE7" s="477"/>
      <c r="AF7" s="22"/>
    </row>
    <row r="8" spans="2:32" s="95" customFormat="1" ht="27" thickBot="1">
      <c r="B8" s="387"/>
      <c r="C8" s="328"/>
      <c r="D8" s="113"/>
      <c r="E8" s="113"/>
      <c r="F8" s="113"/>
      <c r="G8" s="113"/>
      <c r="H8" s="329"/>
      <c r="I8" s="329"/>
      <c r="J8" s="328"/>
      <c r="K8" s="328"/>
      <c r="L8" s="113"/>
      <c r="M8" s="113"/>
      <c r="N8" s="113"/>
      <c r="O8" s="300">
        <v>7</v>
      </c>
      <c r="P8" s="300">
        <v>7</v>
      </c>
      <c r="Q8" s="271"/>
      <c r="R8" s="271"/>
      <c r="S8" s="87"/>
      <c r="T8" s="87"/>
      <c r="U8" s="87"/>
      <c r="V8" s="298">
        <v>7</v>
      </c>
      <c r="W8" s="298">
        <v>7</v>
      </c>
      <c r="X8" s="87"/>
      <c r="Y8" s="271"/>
      <c r="Z8" s="87"/>
      <c r="AA8" s="112">
        <v>7</v>
      </c>
      <c r="AB8" s="112">
        <v>7</v>
      </c>
      <c r="AC8" s="112">
        <v>7</v>
      </c>
      <c r="AD8" s="461"/>
      <c r="AE8" s="461"/>
      <c r="AF8" s="87"/>
    </row>
  </sheetData>
  <mergeCells count="11">
    <mergeCell ref="O6:P6"/>
    <mergeCell ref="V6:W6"/>
    <mergeCell ref="O7:P7"/>
    <mergeCell ref="B2:AF2"/>
    <mergeCell ref="J5:K5"/>
    <mergeCell ref="O5:P5"/>
    <mergeCell ref="V5:W5"/>
    <mergeCell ref="X5:Y5"/>
    <mergeCell ref="AA5:AE5"/>
    <mergeCell ref="V7:W7"/>
    <mergeCell ref="B6:B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20E4-C39D-3541-9CB4-CFBDD7704142}">
  <sheetPr>
    <tabColor rgb="FF00B0F0"/>
  </sheetPr>
  <dimension ref="B1:AG8"/>
  <sheetViews>
    <sheetView zoomScale="50" zoomScaleNormal="50" workbookViewId="0">
      <selection activeCell="I23" sqref="I23"/>
    </sheetView>
  </sheetViews>
  <sheetFormatPr baseColWidth="10" defaultRowHeight="26"/>
  <cols>
    <col min="1" max="2" width="10.69921875" style="32"/>
    <col min="3" max="3" width="3.296875" style="32" bestFit="1" customWidth="1"/>
    <col min="4" max="4" width="14.19921875" style="32" customWidth="1"/>
    <col min="5" max="5" width="15.296875" style="32" customWidth="1"/>
    <col min="6" max="7" width="16.09765625" style="32" customWidth="1"/>
    <col min="8" max="10" width="15.5" style="32" customWidth="1"/>
    <col min="11" max="11" width="2.5" style="32" bestFit="1" customWidth="1"/>
    <col min="12" max="33" width="3.69921875" style="32" bestFit="1" customWidth="1"/>
    <col min="34" max="16384" width="10.69921875" style="32"/>
  </cols>
  <sheetData>
    <row r="1" spans="2:33" ht="35" customHeight="1" thickBot="1"/>
    <row r="2" spans="2:33" ht="70" customHeight="1" thickBot="1">
      <c r="B2" s="339" t="s">
        <v>13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1"/>
    </row>
    <row r="3" spans="2:33" ht="35" customHeight="1">
      <c r="B3" s="272"/>
      <c r="C3" s="240" t="s">
        <v>26</v>
      </c>
      <c r="D3" s="240" t="s">
        <v>27</v>
      </c>
      <c r="E3" s="240" t="s">
        <v>28</v>
      </c>
      <c r="F3" s="273" t="s">
        <v>29</v>
      </c>
      <c r="G3" s="273" t="s">
        <v>30</v>
      </c>
      <c r="H3" s="240" t="s">
        <v>25</v>
      </c>
      <c r="I3" s="240" t="s">
        <v>26</v>
      </c>
      <c r="J3" s="240" t="s">
        <v>26</v>
      </c>
      <c r="K3" s="240" t="s">
        <v>27</v>
      </c>
      <c r="L3" s="240" t="s">
        <v>28</v>
      </c>
      <c r="M3" s="273" t="s">
        <v>29</v>
      </c>
      <c r="N3" s="273" t="s">
        <v>30</v>
      </c>
      <c r="O3" s="240" t="s">
        <v>25</v>
      </c>
      <c r="P3" s="240" t="s">
        <v>26</v>
      </c>
      <c r="Q3" s="240" t="s">
        <v>26</v>
      </c>
      <c r="R3" s="240" t="s">
        <v>27</v>
      </c>
      <c r="S3" s="240" t="s">
        <v>28</v>
      </c>
      <c r="T3" s="273" t="s">
        <v>29</v>
      </c>
      <c r="U3" s="273" t="s">
        <v>30</v>
      </c>
      <c r="V3" s="240" t="s">
        <v>25</v>
      </c>
      <c r="W3" s="240" t="s">
        <v>26</v>
      </c>
      <c r="X3" s="240" t="s">
        <v>26</v>
      </c>
      <c r="Y3" s="240" t="s">
        <v>27</v>
      </c>
      <c r="Z3" s="240" t="s">
        <v>28</v>
      </c>
      <c r="AA3" s="273" t="s">
        <v>29</v>
      </c>
      <c r="AB3" s="273" t="s">
        <v>30</v>
      </c>
      <c r="AC3" s="240" t="s">
        <v>25</v>
      </c>
      <c r="AD3" s="240" t="s">
        <v>26</v>
      </c>
      <c r="AE3" s="240" t="s">
        <v>26</v>
      </c>
      <c r="AF3" s="240" t="s">
        <v>27</v>
      </c>
      <c r="AG3" s="240" t="s">
        <v>28</v>
      </c>
    </row>
    <row r="4" spans="2:33" ht="45" customHeight="1" thickBot="1">
      <c r="B4" s="25"/>
      <c r="C4" s="11">
        <v>1</v>
      </c>
      <c r="D4" s="11">
        <f>C4+1</f>
        <v>2</v>
      </c>
      <c r="E4" s="11">
        <f t="shared" ref="E4:AG4" si="0">D4+1</f>
        <v>3</v>
      </c>
      <c r="F4" s="250">
        <f t="shared" si="0"/>
        <v>4</v>
      </c>
      <c r="G4" s="250">
        <f t="shared" si="0"/>
        <v>5</v>
      </c>
      <c r="H4" s="11">
        <f t="shared" si="0"/>
        <v>6</v>
      </c>
      <c r="I4" s="11">
        <f t="shared" si="0"/>
        <v>7</v>
      </c>
      <c r="J4" s="11">
        <f t="shared" si="0"/>
        <v>8</v>
      </c>
      <c r="K4" s="11">
        <f t="shared" si="0"/>
        <v>9</v>
      </c>
      <c r="L4" s="11">
        <f t="shared" si="0"/>
        <v>10</v>
      </c>
      <c r="M4" s="250">
        <f t="shared" si="0"/>
        <v>11</v>
      </c>
      <c r="N4" s="250">
        <f t="shared" si="0"/>
        <v>12</v>
      </c>
      <c r="O4" s="11">
        <f t="shared" si="0"/>
        <v>13</v>
      </c>
      <c r="P4" s="11">
        <f t="shared" si="0"/>
        <v>14</v>
      </c>
      <c r="Q4" s="11">
        <f t="shared" si="0"/>
        <v>15</v>
      </c>
      <c r="R4" s="11">
        <f t="shared" si="0"/>
        <v>16</v>
      </c>
      <c r="S4" s="11">
        <f t="shared" si="0"/>
        <v>17</v>
      </c>
      <c r="T4" s="11">
        <f t="shared" si="0"/>
        <v>18</v>
      </c>
      <c r="U4" s="11">
        <f t="shared" si="0"/>
        <v>19</v>
      </c>
      <c r="V4" s="11">
        <f t="shared" si="0"/>
        <v>20</v>
      </c>
      <c r="W4" s="11">
        <f t="shared" si="0"/>
        <v>21</v>
      </c>
      <c r="X4" s="11">
        <f t="shared" si="0"/>
        <v>22</v>
      </c>
      <c r="Y4" s="11">
        <f t="shared" si="0"/>
        <v>23</v>
      </c>
      <c r="Z4" s="11">
        <f t="shared" si="0"/>
        <v>24</v>
      </c>
      <c r="AA4" s="11">
        <f t="shared" si="0"/>
        <v>25</v>
      </c>
      <c r="AB4" s="11">
        <f t="shared" si="0"/>
        <v>26</v>
      </c>
      <c r="AC4" s="11">
        <f t="shared" si="0"/>
        <v>27</v>
      </c>
      <c r="AD4" s="11">
        <f t="shared" si="0"/>
        <v>28</v>
      </c>
      <c r="AE4" s="11">
        <f t="shared" si="0"/>
        <v>29</v>
      </c>
      <c r="AF4" s="11">
        <f t="shared" si="0"/>
        <v>30</v>
      </c>
      <c r="AG4" s="12">
        <f t="shared" si="0"/>
        <v>31</v>
      </c>
    </row>
    <row r="5" spans="2:33" ht="79" customHeight="1" thickBot="1">
      <c r="B5" s="251" t="s">
        <v>33</v>
      </c>
      <c r="C5" s="252"/>
      <c r="D5" s="252"/>
      <c r="E5" s="255"/>
      <c r="F5" s="252"/>
      <c r="G5" s="255"/>
      <c r="H5" s="391" t="s">
        <v>71</v>
      </c>
      <c r="I5" s="457"/>
      <c r="J5" s="392"/>
      <c r="K5" s="301"/>
      <c r="L5" s="255"/>
      <c r="M5" s="255"/>
      <c r="N5" s="252"/>
      <c r="O5" s="388"/>
      <c r="P5" s="388"/>
      <c r="Q5" s="255"/>
      <c r="R5" s="252"/>
      <c r="S5" s="255"/>
      <c r="T5" s="302"/>
      <c r="U5" s="255"/>
      <c r="V5" s="458"/>
      <c r="W5" s="458"/>
      <c r="X5" s="388"/>
      <c r="Y5" s="388"/>
      <c r="Z5" s="255"/>
      <c r="AA5" s="255"/>
      <c r="AB5" s="302"/>
      <c r="AC5" s="255"/>
      <c r="AD5" s="252"/>
      <c r="AE5" s="458"/>
      <c r="AF5" s="458"/>
      <c r="AG5" s="275"/>
    </row>
    <row r="6" spans="2:33" s="293" customFormat="1" ht="56" customHeight="1">
      <c r="B6" s="385" t="s">
        <v>24</v>
      </c>
      <c r="C6" s="55"/>
      <c r="E6" s="55"/>
      <c r="F6" s="56"/>
      <c r="G6" s="55"/>
      <c r="H6" s="76" t="s">
        <v>85</v>
      </c>
      <c r="I6" s="76" t="s">
        <v>85</v>
      </c>
      <c r="J6" s="76" t="s">
        <v>85</v>
      </c>
      <c r="K6" s="55"/>
      <c r="L6" s="55"/>
      <c r="M6" s="23"/>
      <c r="N6" s="55"/>
      <c r="O6" s="61"/>
      <c r="P6" s="61"/>
      <c r="Q6" s="55"/>
      <c r="R6" s="27"/>
      <c r="S6" s="55"/>
      <c r="T6" s="23"/>
      <c r="U6" s="23"/>
      <c r="V6" s="60"/>
      <c r="W6" s="61"/>
      <c r="X6" s="23"/>
      <c r="Y6" s="27"/>
      <c r="Z6" s="23"/>
      <c r="AA6" s="23"/>
      <c r="AB6" s="23"/>
      <c r="AC6" s="23"/>
      <c r="AD6" s="23"/>
      <c r="AE6" s="23"/>
      <c r="AF6" s="23"/>
      <c r="AG6" s="24"/>
    </row>
    <row r="7" spans="2:33" s="277" customFormat="1" ht="332" customHeight="1">
      <c r="B7" s="386"/>
      <c r="C7" s="262"/>
      <c r="E7" s="282"/>
      <c r="F7" s="294"/>
      <c r="G7" s="262"/>
      <c r="H7" s="330" t="s">
        <v>167</v>
      </c>
      <c r="I7" s="330" t="s">
        <v>167</v>
      </c>
      <c r="J7" s="330" t="s">
        <v>167</v>
      </c>
      <c r="K7" s="262"/>
      <c r="L7" s="282"/>
      <c r="M7" s="294"/>
      <c r="N7" s="262"/>
      <c r="O7" s="280"/>
      <c r="P7" s="280"/>
      <c r="Q7" s="262"/>
      <c r="R7" s="21"/>
      <c r="S7" s="282"/>
      <c r="T7" s="22"/>
      <c r="U7" s="22"/>
      <c r="V7" s="283"/>
      <c r="W7" s="283"/>
      <c r="X7" s="22"/>
      <c r="Y7" s="21"/>
      <c r="Z7" s="22"/>
      <c r="AA7" s="22"/>
      <c r="AB7" s="22"/>
      <c r="AC7" s="22"/>
      <c r="AD7" s="22"/>
      <c r="AE7" s="22"/>
      <c r="AF7" s="22"/>
      <c r="AG7" s="28"/>
    </row>
    <row r="8" spans="2:33" ht="27" thickBot="1">
      <c r="B8" s="387"/>
      <c r="C8" s="331"/>
      <c r="D8" s="57"/>
      <c r="E8" s="57"/>
      <c r="F8" s="57"/>
      <c r="G8" s="57"/>
      <c r="H8" s="332">
        <v>7</v>
      </c>
      <c r="I8" s="332">
        <v>7</v>
      </c>
      <c r="J8" s="333">
        <v>7</v>
      </c>
      <c r="K8" s="331"/>
      <c r="L8" s="57"/>
      <c r="M8" s="57"/>
      <c r="N8" s="57"/>
      <c r="O8" s="57"/>
      <c r="P8" s="57"/>
      <c r="Q8" s="331"/>
      <c r="R8" s="331"/>
      <c r="S8" s="57"/>
      <c r="T8" s="57"/>
      <c r="U8" s="57"/>
      <c r="V8" s="331"/>
      <c r="W8" s="331"/>
      <c r="X8" s="57"/>
      <c r="Y8" s="331"/>
      <c r="Z8" s="57"/>
      <c r="AA8" s="26"/>
      <c r="AB8" s="26"/>
      <c r="AC8" s="57"/>
      <c r="AD8" s="57"/>
      <c r="AE8" s="57"/>
      <c r="AF8" s="57"/>
      <c r="AG8" s="58"/>
    </row>
  </sheetData>
  <mergeCells count="7">
    <mergeCell ref="H5:J5"/>
    <mergeCell ref="B6:B8"/>
    <mergeCell ref="B2:AG2"/>
    <mergeCell ref="O5:P5"/>
    <mergeCell ref="V5:W5"/>
    <mergeCell ref="X5:Y5"/>
    <mergeCell ref="AE5:AF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F5ECE-0ED9-A945-B4C5-E1048AA3FFBD}">
  <dimension ref="A1"/>
  <sheetViews>
    <sheetView workbookViewId="0"/>
  </sheetViews>
  <sheetFormatPr baseColWidth="10" defaultRowHeight="2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FAD3-FD68-3448-92C1-02F73A9AD6D6}">
  <sheetPr>
    <tabColor rgb="FF00B0F0"/>
  </sheetPr>
  <dimension ref="B1:AG8"/>
  <sheetViews>
    <sheetView zoomScale="50" zoomScaleNormal="50" workbookViewId="0">
      <selection activeCell="AC5" sqref="AC5"/>
    </sheetView>
  </sheetViews>
  <sheetFormatPr baseColWidth="10" defaultRowHeight="26"/>
  <cols>
    <col min="1" max="3" width="10.69921875" style="32"/>
    <col min="4" max="8" width="3.59765625" style="32" customWidth="1"/>
    <col min="9" max="10" width="15.69921875" style="32" customWidth="1"/>
    <col min="11" max="15" width="3.59765625" style="32" customWidth="1"/>
    <col min="16" max="17" width="13.69921875" style="32" customWidth="1"/>
    <col min="18" max="18" width="5.296875" style="32" customWidth="1"/>
    <col min="19" max="19" width="15.69921875" style="32" customWidth="1"/>
    <col min="20" max="21" width="5.19921875" style="32" customWidth="1"/>
    <col min="22" max="22" width="15.59765625" style="32" customWidth="1"/>
    <col min="23" max="24" width="10.69921875" style="32"/>
    <col min="25" max="25" width="15.59765625" style="32" customWidth="1"/>
    <col min="26" max="26" width="5" style="32" customWidth="1"/>
    <col min="27" max="27" width="15.59765625" style="32" customWidth="1"/>
    <col min="28" max="28" width="17" style="32" bestFit="1" customWidth="1"/>
    <col min="29" max="29" width="15.59765625" style="32" customWidth="1"/>
    <col min="30" max="31" width="15.5" style="32" customWidth="1"/>
    <col min="32" max="33" width="15.59765625" style="32" customWidth="1"/>
    <col min="34" max="16384" width="10.69921875" style="32"/>
  </cols>
  <sheetData>
    <row r="1" spans="2:33" ht="66" customHeight="1" thickBot="1"/>
    <row r="2" spans="2:33" ht="47" customHeight="1" thickBot="1">
      <c r="B2" s="339" t="s">
        <v>2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1"/>
    </row>
    <row r="3" spans="2:33" s="33" customFormat="1" ht="41" customHeight="1">
      <c r="B3" s="344"/>
      <c r="C3" s="5"/>
      <c r="D3" s="6" t="s">
        <v>25</v>
      </c>
      <c r="E3" s="6" t="s">
        <v>26</v>
      </c>
      <c r="F3" s="6" t="s">
        <v>26</v>
      </c>
      <c r="G3" s="6" t="s">
        <v>27</v>
      </c>
      <c r="H3" s="6" t="s">
        <v>28</v>
      </c>
      <c r="I3" s="7" t="s">
        <v>29</v>
      </c>
      <c r="J3" s="7" t="s">
        <v>30</v>
      </c>
      <c r="K3" s="6" t="s">
        <v>25</v>
      </c>
      <c r="L3" s="6" t="s">
        <v>26</v>
      </c>
      <c r="M3" s="6" t="s">
        <v>26</v>
      </c>
      <c r="N3" s="6" t="s">
        <v>27</v>
      </c>
      <c r="O3" s="6" t="s">
        <v>28</v>
      </c>
      <c r="P3" s="7" t="s">
        <v>29</v>
      </c>
      <c r="Q3" s="7" t="s">
        <v>30</v>
      </c>
      <c r="R3" s="6" t="s">
        <v>25</v>
      </c>
      <c r="S3" s="6" t="s">
        <v>26</v>
      </c>
      <c r="T3" s="6" t="s">
        <v>26</v>
      </c>
      <c r="U3" s="6" t="s">
        <v>27</v>
      </c>
      <c r="V3" s="6" t="s">
        <v>28</v>
      </c>
      <c r="W3" s="7" t="s">
        <v>29</v>
      </c>
      <c r="X3" s="7" t="s">
        <v>30</v>
      </c>
      <c r="Y3" s="6" t="s">
        <v>25</v>
      </c>
      <c r="Z3" s="6" t="s">
        <v>26</v>
      </c>
      <c r="AA3" s="6" t="s">
        <v>26</v>
      </c>
      <c r="AB3" s="6" t="s">
        <v>27</v>
      </c>
      <c r="AC3" s="6" t="s">
        <v>28</v>
      </c>
      <c r="AD3" s="7" t="s">
        <v>29</v>
      </c>
      <c r="AE3" s="7" t="s">
        <v>30</v>
      </c>
      <c r="AF3" s="6" t="s">
        <v>25</v>
      </c>
      <c r="AG3" s="8" t="s">
        <v>26</v>
      </c>
    </row>
    <row r="4" spans="2:33" s="34" customFormat="1" ht="35" customHeight="1" thickBot="1">
      <c r="B4" s="345"/>
      <c r="C4" s="9"/>
      <c r="D4" s="10">
        <v>1</v>
      </c>
      <c r="E4" s="11">
        <f>D4+1</f>
        <v>2</v>
      </c>
      <c r="F4" s="11">
        <f t="shared" ref="F4:AG4" si="0">E4+1</f>
        <v>3</v>
      </c>
      <c r="G4" s="11">
        <f t="shared" si="0"/>
        <v>4</v>
      </c>
      <c r="H4" s="11">
        <f t="shared" si="0"/>
        <v>5</v>
      </c>
      <c r="I4" s="11">
        <f t="shared" si="0"/>
        <v>6</v>
      </c>
      <c r="J4" s="11">
        <f t="shared" si="0"/>
        <v>7</v>
      </c>
      <c r="K4" s="11">
        <f t="shared" si="0"/>
        <v>8</v>
      </c>
      <c r="L4" s="11">
        <f t="shared" si="0"/>
        <v>9</v>
      </c>
      <c r="M4" s="11">
        <f t="shared" si="0"/>
        <v>10</v>
      </c>
      <c r="N4" s="11">
        <f t="shared" si="0"/>
        <v>11</v>
      </c>
      <c r="O4" s="11">
        <f t="shared" si="0"/>
        <v>12</v>
      </c>
      <c r="P4" s="11">
        <f t="shared" si="0"/>
        <v>13</v>
      </c>
      <c r="Q4" s="11">
        <f t="shared" si="0"/>
        <v>14</v>
      </c>
      <c r="R4" s="11">
        <f t="shared" si="0"/>
        <v>15</v>
      </c>
      <c r="S4" s="11">
        <f t="shared" si="0"/>
        <v>16</v>
      </c>
      <c r="T4" s="11">
        <f t="shared" si="0"/>
        <v>17</v>
      </c>
      <c r="U4" s="11">
        <f t="shared" si="0"/>
        <v>18</v>
      </c>
      <c r="V4" s="11">
        <f t="shared" si="0"/>
        <v>19</v>
      </c>
      <c r="W4" s="11">
        <f t="shared" si="0"/>
        <v>20</v>
      </c>
      <c r="X4" s="11">
        <f t="shared" si="0"/>
        <v>21</v>
      </c>
      <c r="Y4" s="11">
        <f t="shared" si="0"/>
        <v>22</v>
      </c>
      <c r="Z4" s="11">
        <f t="shared" si="0"/>
        <v>23</v>
      </c>
      <c r="AA4" s="11">
        <f t="shared" si="0"/>
        <v>24</v>
      </c>
      <c r="AB4" s="11">
        <f t="shared" si="0"/>
        <v>25</v>
      </c>
      <c r="AC4" s="11">
        <f t="shared" si="0"/>
        <v>26</v>
      </c>
      <c r="AD4" s="11">
        <f t="shared" si="0"/>
        <v>27</v>
      </c>
      <c r="AE4" s="11">
        <f t="shared" si="0"/>
        <v>28</v>
      </c>
      <c r="AF4" s="11">
        <f t="shared" si="0"/>
        <v>29</v>
      </c>
      <c r="AG4" s="12">
        <f t="shared" si="0"/>
        <v>30</v>
      </c>
    </row>
    <row r="5" spans="2:33" s="35" customFormat="1" ht="56" customHeight="1" thickBot="1">
      <c r="B5" s="345"/>
      <c r="C5" s="14" t="s">
        <v>33</v>
      </c>
      <c r="D5" s="15"/>
      <c r="E5" s="15"/>
      <c r="F5" s="15"/>
      <c r="G5" s="15"/>
      <c r="H5" s="15"/>
      <c r="I5" s="353" t="s">
        <v>71</v>
      </c>
      <c r="J5" s="343"/>
      <c r="K5" s="15"/>
      <c r="L5" s="15"/>
      <c r="M5" s="15"/>
      <c r="N5" s="15"/>
      <c r="O5" s="15"/>
      <c r="P5" s="353" t="s">
        <v>71</v>
      </c>
      <c r="Q5" s="343"/>
      <c r="R5" s="15"/>
      <c r="S5" s="15" t="s">
        <v>31</v>
      </c>
      <c r="T5" s="15"/>
      <c r="U5" s="15"/>
      <c r="V5" s="475"/>
      <c r="W5" s="16"/>
      <c r="X5" s="16"/>
      <c r="Y5" s="15" t="s">
        <v>31</v>
      </c>
      <c r="Z5" s="15"/>
      <c r="AA5" s="15" t="s">
        <v>31</v>
      </c>
      <c r="AB5" s="15" t="s">
        <v>31</v>
      </c>
      <c r="AC5" s="15"/>
      <c r="AD5" s="353" t="s">
        <v>71</v>
      </c>
      <c r="AE5" s="343"/>
      <c r="AF5" s="15" t="s">
        <v>31</v>
      </c>
      <c r="AG5" s="17" t="s">
        <v>31</v>
      </c>
    </row>
    <row r="6" spans="2:33" s="2" customFormat="1" ht="55" customHeight="1">
      <c r="B6" s="345"/>
      <c r="C6" s="346" t="s">
        <v>24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349" t="s">
        <v>70</v>
      </c>
      <c r="Q6" s="350"/>
      <c r="R6" s="13"/>
      <c r="S6" s="76" t="s">
        <v>77</v>
      </c>
      <c r="T6" s="13"/>
      <c r="U6" s="13"/>
      <c r="V6" s="459"/>
      <c r="W6" s="13"/>
      <c r="X6" s="13"/>
      <c r="Y6" s="76" t="s">
        <v>77</v>
      </c>
      <c r="Z6" s="13"/>
      <c r="AA6" s="76" t="s">
        <v>77</v>
      </c>
      <c r="AB6" s="76" t="s">
        <v>73</v>
      </c>
      <c r="AC6" s="459"/>
      <c r="AD6" s="13"/>
      <c r="AE6" s="13"/>
      <c r="AF6" s="76" t="s">
        <v>77</v>
      </c>
      <c r="AG6" s="76" t="s">
        <v>77</v>
      </c>
    </row>
    <row r="7" spans="2:33" ht="297">
      <c r="B7" s="345"/>
      <c r="C7" s="347"/>
      <c r="D7" s="4"/>
      <c r="E7" s="4"/>
      <c r="F7" s="4"/>
      <c r="G7" s="4"/>
      <c r="H7" s="4"/>
      <c r="I7" s="3"/>
      <c r="J7" s="3"/>
      <c r="K7" s="4"/>
      <c r="L7" s="3"/>
      <c r="M7" s="4"/>
      <c r="N7" s="4"/>
      <c r="O7" s="4"/>
      <c r="P7" s="351" t="s">
        <v>52</v>
      </c>
      <c r="Q7" s="352"/>
      <c r="R7" s="29"/>
      <c r="S7" s="36" t="s">
        <v>53</v>
      </c>
      <c r="T7" s="29"/>
      <c r="U7" s="29"/>
      <c r="V7" s="460"/>
      <c r="W7" s="18"/>
      <c r="X7" s="18"/>
      <c r="Y7" s="37" t="s">
        <v>54</v>
      </c>
      <c r="Z7" s="18"/>
      <c r="AA7" s="38" t="s">
        <v>55</v>
      </c>
      <c r="AB7" s="39" t="s">
        <v>51</v>
      </c>
      <c r="AC7" s="460"/>
      <c r="AD7" s="18"/>
      <c r="AE7" s="18"/>
      <c r="AF7" s="37" t="s">
        <v>56</v>
      </c>
      <c r="AG7" s="40" t="s">
        <v>87</v>
      </c>
    </row>
    <row r="8" spans="2:33" s="93" customFormat="1" ht="27" thickBot="1">
      <c r="B8" s="345"/>
      <c r="C8" s="348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41">
        <v>7</v>
      </c>
      <c r="Q8" s="41">
        <v>7</v>
      </c>
      <c r="R8" s="87"/>
      <c r="S8" s="88">
        <v>3</v>
      </c>
      <c r="T8" s="87"/>
      <c r="U8" s="87"/>
      <c r="V8" s="461"/>
      <c r="W8" s="87"/>
      <c r="X8" s="87"/>
      <c r="Y8" s="89">
        <v>3</v>
      </c>
      <c r="Z8" s="87"/>
      <c r="AA8" s="90">
        <v>3</v>
      </c>
      <c r="AB8" s="91">
        <v>4</v>
      </c>
      <c r="AC8" s="461"/>
      <c r="AD8" s="87"/>
      <c r="AE8" s="87"/>
      <c r="AF8" s="89">
        <v>3</v>
      </c>
      <c r="AG8" s="92">
        <v>3</v>
      </c>
    </row>
  </sheetData>
  <mergeCells count="8">
    <mergeCell ref="P5:Q5"/>
    <mergeCell ref="AD5:AE5"/>
    <mergeCell ref="B2:AG2"/>
    <mergeCell ref="B3:B8"/>
    <mergeCell ref="C6:C8"/>
    <mergeCell ref="P6:Q6"/>
    <mergeCell ref="P7:Q7"/>
    <mergeCell ref="I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923E-862B-A44E-B17E-98A499A891D7}">
  <sheetPr>
    <tabColor rgb="FF00B0F0"/>
  </sheetPr>
  <dimension ref="B1:AG18"/>
  <sheetViews>
    <sheetView topLeftCell="F1" zoomScale="40" zoomScaleNormal="40" workbookViewId="0">
      <selection activeCell="AG5" sqref="AG5"/>
    </sheetView>
  </sheetViews>
  <sheetFormatPr baseColWidth="10" defaultRowHeight="26"/>
  <cols>
    <col min="1" max="1" width="4.19921875" style="32" customWidth="1"/>
    <col min="2" max="2" width="10.69921875" style="32"/>
    <col min="3" max="3" width="3.59765625" style="32" customWidth="1"/>
    <col min="4" max="4" width="19" style="32" customWidth="1"/>
    <col min="5" max="5" width="17" style="32" customWidth="1"/>
    <col min="6" max="6" width="3.5" style="32" customWidth="1"/>
    <col min="7" max="7" width="3.69921875" style="32" customWidth="1"/>
    <col min="8" max="8" width="17.296875" style="32" customWidth="1"/>
    <col min="9" max="9" width="3.59765625" style="32" customWidth="1"/>
    <col min="10" max="10" width="15.69921875" style="32" customWidth="1"/>
    <col min="11" max="11" width="16.69921875" style="32" customWidth="1"/>
    <col min="12" max="12" width="15.69921875" style="32" customWidth="1"/>
    <col min="13" max="14" width="13.296875" style="32" customWidth="1"/>
    <col min="15" max="15" width="17.59765625" style="32" customWidth="1"/>
    <col min="16" max="16" width="14.5" style="32" customWidth="1"/>
    <col min="17" max="17" width="3.69921875" style="32" bestFit="1" customWidth="1"/>
    <col min="18" max="18" width="17.09765625" style="32" bestFit="1" customWidth="1"/>
    <col min="19" max="19" width="15.796875" style="32" customWidth="1"/>
    <col min="20" max="21" width="16.19921875" style="32" customWidth="1"/>
    <col min="22" max="22" width="17.296875" style="32" customWidth="1"/>
    <col min="23" max="23" width="3.69921875" style="32" bestFit="1" customWidth="1"/>
    <col min="24" max="24" width="15.796875" style="32" customWidth="1"/>
    <col min="25" max="25" width="3.69921875" style="32" bestFit="1" customWidth="1"/>
    <col min="26" max="26" width="14.296875" style="32" customWidth="1"/>
    <col min="27" max="28" width="10.3984375" style="32" customWidth="1"/>
    <col min="29" max="29" width="18.5" style="32" customWidth="1"/>
    <col min="30" max="30" width="14.296875" style="32" customWidth="1"/>
    <col min="31" max="31" width="3.69921875" style="32" bestFit="1" customWidth="1"/>
    <col min="32" max="32" width="17.09765625" style="32" bestFit="1" customWidth="1"/>
    <col min="33" max="33" width="13.296875" style="32" customWidth="1"/>
    <col min="34" max="16384" width="10.69921875" style="32"/>
  </cols>
  <sheetData>
    <row r="1" spans="2:33" ht="54" customHeight="1" thickBot="1"/>
    <row r="2" spans="2:33" ht="50" customHeight="1" thickBot="1">
      <c r="B2" s="355" t="s">
        <v>3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7"/>
    </row>
    <row r="3" spans="2:33" s="243" customFormat="1" ht="44" customHeight="1">
      <c r="B3" s="239"/>
      <c r="C3" s="240" t="s">
        <v>26</v>
      </c>
      <c r="D3" s="240" t="s">
        <v>27</v>
      </c>
      <c r="E3" s="240" t="s">
        <v>28</v>
      </c>
      <c r="F3" s="241" t="s">
        <v>29</v>
      </c>
      <c r="G3" s="241" t="s">
        <v>30</v>
      </c>
      <c r="H3" s="240" t="s">
        <v>25</v>
      </c>
      <c r="I3" s="240" t="s">
        <v>26</v>
      </c>
      <c r="J3" s="240" t="s">
        <v>26</v>
      </c>
      <c r="K3" s="240" t="s">
        <v>27</v>
      </c>
      <c r="L3" s="240" t="s">
        <v>28</v>
      </c>
      <c r="M3" s="241" t="s">
        <v>29</v>
      </c>
      <c r="N3" s="241" t="s">
        <v>30</v>
      </c>
      <c r="O3" s="240" t="s">
        <v>25</v>
      </c>
      <c r="P3" s="240" t="s">
        <v>26</v>
      </c>
      <c r="Q3" s="240" t="s">
        <v>26</v>
      </c>
      <c r="R3" s="240" t="s">
        <v>27</v>
      </c>
      <c r="S3" s="240" t="s">
        <v>28</v>
      </c>
      <c r="T3" s="241" t="s">
        <v>29</v>
      </c>
      <c r="U3" s="241" t="s">
        <v>30</v>
      </c>
      <c r="V3" s="240" t="s">
        <v>25</v>
      </c>
      <c r="W3" s="240" t="s">
        <v>26</v>
      </c>
      <c r="X3" s="240" t="s">
        <v>26</v>
      </c>
      <c r="Y3" s="240" t="s">
        <v>27</v>
      </c>
      <c r="Z3" s="240" t="s">
        <v>28</v>
      </c>
      <c r="AA3" s="241" t="s">
        <v>29</v>
      </c>
      <c r="AB3" s="241" t="s">
        <v>30</v>
      </c>
      <c r="AC3" s="240" t="s">
        <v>25</v>
      </c>
      <c r="AD3" s="240" t="s">
        <v>26</v>
      </c>
      <c r="AE3" s="240" t="s">
        <v>26</v>
      </c>
      <c r="AF3" s="240" t="s">
        <v>27</v>
      </c>
      <c r="AG3" s="242" t="s">
        <v>28</v>
      </c>
    </row>
    <row r="4" spans="2:33" s="33" customFormat="1" ht="44" customHeight="1" thickBot="1">
      <c r="B4" s="244"/>
      <c r="C4" s="11">
        <v>1</v>
      </c>
      <c r="D4" s="11">
        <f>C4+1</f>
        <v>2</v>
      </c>
      <c r="E4" s="11">
        <f t="shared" ref="E4:AG4" si="0">D4+1</f>
        <v>3</v>
      </c>
      <c r="F4" s="11">
        <f t="shared" si="0"/>
        <v>4</v>
      </c>
      <c r="G4" s="11">
        <f t="shared" si="0"/>
        <v>5</v>
      </c>
      <c r="H4" s="11">
        <f t="shared" si="0"/>
        <v>6</v>
      </c>
      <c r="I4" s="11">
        <f t="shared" si="0"/>
        <v>7</v>
      </c>
      <c r="J4" s="11">
        <f t="shared" si="0"/>
        <v>8</v>
      </c>
      <c r="K4" s="11">
        <f t="shared" si="0"/>
        <v>9</v>
      </c>
      <c r="L4" s="11">
        <f t="shared" si="0"/>
        <v>10</v>
      </c>
      <c r="M4" s="11">
        <f t="shared" si="0"/>
        <v>11</v>
      </c>
      <c r="N4" s="11">
        <f t="shared" si="0"/>
        <v>12</v>
      </c>
      <c r="O4" s="11">
        <f t="shared" si="0"/>
        <v>13</v>
      </c>
      <c r="P4" s="11">
        <f t="shared" si="0"/>
        <v>14</v>
      </c>
      <c r="Q4" s="11">
        <f t="shared" si="0"/>
        <v>15</v>
      </c>
      <c r="R4" s="11">
        <f t="shared" si="0"/>
        <v>16</v>
      </c>
      <c r="S4" s="11">
        <f t="shared" si="0"/>
        <v>17</v>
      </c>
      <c r="T4" s="11">
        <f t="shared" si="0"/>
        <v>18</v>
      </c>
      <c r="U4" s="11">
        <f t="shared" si="0"/>
        <v>19</v>
      </c>
      <c r="V4" s="11">
        <f t="shared" si="0"/>
        <v>20</v>
      </c>
      <c r="W4" s="11">
        <f t="shared" si="0"/>
        <v>21</v>
      </c>
      <c r="X4" s="11">
        <f t="shared" si="0"/>
        <v>22</v>
      </c>
      <c r="Y4" s="11">
        <f t="shared" si="0"/>
        <v>23</v>
      </c>
      <c r="Z4" s="11">
        <f t="shared" si="0"/>
        <v>24</v>
      </c>
      <c r="AA4" s="11">
        <f t="shared" si="0"/>
        <v>25</v>
      </c>
      <c r="AB4" s="11">
        <f t="shared" si="0"/>
        <v>26</v>
      </c>
      <c r="AC4" s="11">
        <f t="shared" si="0"/>
        <v>27</v>
      </c>
      <c r="AD4" s="11">
        <f t="shared" si="0"/>
        <v>28</v>
      </c>
      <c r="AE4" s="11">
        <f t="shared" si="0"/>
        <v>29</v>
      </c>
      <c r="AF4" s="11">
        <f t="shared" si="0"/>
        <v>30</v>
      </c>
      <c r="AG4" s="12">
        <f t="shared" si="0"/>
        <v>31</v>
      </c>
    </row>
    <row r="5" spans="2:33" s="246" customFormat="1" ht="80" customHeight="1" thickBot="1">
      <c r="B5" s="245" t="s">
        <v>33</v>
      </c>
      <c r="C5" s="74"/>
      <c r="D5" s="15" t="s">
        <v>38</v>
      </c>
      <c r="E5" s="73"/>
      <c r="F5" s="74"/>
      <c r="G5" s="74"/>
      <c r="H5" s="15" t="s">
        <v>43</v>
      </c>
      <c r="I5" s="74"/>
      <c r="J5" s="73" t="s">
        <v>45</v>
      </c>
      <c r="K5" s="15" t="s">
        <v>38</v>
      </c>
      <c r="L5" s="73"/>
      <c r="M5" s="342" t="s">
        <v>71</v>
      </c>
      <c r="N5" s="358"/>
      <c r="O5" s="73" t="s">
        <v>45</v>
      </c>
      <c r="P5" s="73" t="s">
        <v>44</v>
      </c>
      <c r="Q5" s="74"/>
      <c r="R5" s="15" t="s">
        <v>38</v>
      </c>
      <c r="S5" s="73"/>
      <c r="T5" s="342" t="s">
        <v>71</v>
      </c>
      <c r="U5" s="358"/>
      <c r="V5" s="73" t="s">
        <v>45</v>
      </c>
      <c r="W5" s="74"/>
      <c r="X5" s="73" t="s">
        <v>45</v>
      </c>
      <c r="Y5" s="74"/>
      <c r="Z5" s="73"/>
      <c r="AA5" s="342" t="s">
        <v>71</v>
      </c>
      <c r="AB5" s="358"/>
      <c r="AC5" s="73" t="s">
        <v>45</v>
      </c>
      <c r="AD5" s="73" t="s">
        <v>44</v>
      </c>
      <c r="AE5" s="74"/>
      <c r="AF5" s="15" t="s">
        <v>38</v>
      </c>
      <c r="AG5" s="75"/>
    </row>
    <row r="6" spans="2:33" ht="56" customHeight="1">
      <c r="B6" s="359" t="s">
        <v>24</v>
      </c>
      <c r="C6" s="42"/>
      <c r="D6" s="76" t="s">
        <v>73</v>
      </c>
      <c r="E6" s="462"/>
      <c r="F6" s="44"/>
      <c r="G6" s="44"/>
      <c r="H6" s="43" t="s">
        <v>77</v>
      </c>
      <c r="I6" s="45"/>
      <c r="J6" s="76" t="s">
        <v>77</v>
      </c>
      <c r="K6" s="76" t="s">
        <v>73</v>
      </c>
      <c r="L6" s="462"/>
      <c r="M6" s="361" t="s">
        <v>74</v>
      </c>
      <c r="N6" s="362"/>
      <c r="O6" s="43" t="s">
        <v>77</v>
      </c>
      <c r="P6" s="43" t="s">
        <v>77</v>
      </c>
      <c r="Q6" s="42"/>
      <c r="R6" s="76" t="s">
        <v>73</v>
      </c>
      <c r="S6" s="462"/>
      <c r="T6" s="44"/>
      <c r="U6" s="44"/>
      <c r="V6" s="43" t="s">
        <v>77</v>
      </c>
      <c r="W6" s="45"/>
      <c r="X6" s="43" t="s">
        <v>72</v>
      </c>
      <c r="Y6" s="45"/>
      <c r="Z6" s="462"/>
      <c r="AA6" s="44"/>
      <c r="AB6" s="44"/>
      <c r="AC6" s="43" t="s">
        <v>77</v>
      </c>
      <c r="AD6" s="43" t="s">
        <v>77</v>
      </c>
      <c r="AE6" s="42"/>
      <c r="AF6" s="76" t="s">
        <v>73</v>
      </c>
      <c r="AG6" s="462"/>
    </row>
    <row r="7" spans="2:33" ht="324">
      <c r="B7" s="347"/>
      <c r="C7" s="46"/>
      <c r="D7" s="47" t="s">
        <v>41</v>
      </c>
      <c r="E7" s="463"/>
      <c r="F7" s="18"/>
      <c r="G7" s="18"/>
      <c r="H7" s="54" t="s">
        <v>88</v>
      </c>
      <c r="I7" s="29"/>
      <c r="J7" s="49" t="s">
        <v>59</v>
      </c>
      <c r="K7" s="47" t="s">
        <v>40</v>
      </c>
      <c r="L7" s="463"/>
      <c r="M7" s="354" t="s">
        <v>60</v>
      </c>
      <c r="N7" s="354"/>
      <c r="O7" s="48" t="s">
        <v>61</v>
      </c>
      <c r="P7" s="50" t="s">
        <v>57</v>
      </c>
      <c r="Q7" s="51"/>
      <c r="R7" s="47" t="s">
        <v>42</v>
      </c>
      <c r="S7" s="463"/>
      <c r="T7" s="18"/>
      <c r="U7" s="18"/>
      <c r="V7" s="48" t="s">
        <v>62</v>
      </c>
      <c r="W7" s="22"/>
      <c r="X7" s="49" t="s">
        <v>59</v>
      </c>
      <c r="Y7" s="29"/>
      <c r="Z7" s="463"/>
      <c r="AA7" s="18"/>
      <c r="AB7" s="18"/>
      <c r="AC7" s="48" t="s">
        <v>63</v>
      </c>
      <c r="AD7" s="50" t="s">
        <v>58</v>
      </c>
      <c r="AE7" s="52"/>
      <c r="AF7" s="53" t="s">
        <v>40</v>
      </c>
      <c r="AG7" s="463"/>
    </row>
    <row r="8" spans="2:33" s="95" customFormat="1">
      <c r="B8" s="360"/>
      <c r="C8" s="96"/>
      <c r="D8" s="97">
        <v>4</v>
      </c>
      <c r="E8" s="464"/>
      <c r="F8" s="98"/>
      <c r="G8" s="98"/>
      <c r="H8" s="99">
        <v>3</v>
      </c>
      <c r="I8" s="98"/>
      <c r="J8" s="100">
        <v>3</v>
      </c>
      <c r="K8" s="97">
        <v>4</v>
      </c>
      <c r="L8" s="464"/>
      <c r="M8" s="101">
        <v>7</v>
      </c>
      <c r="N8" s="101">
        <v>7</v>
      </c>
      <c r="O8" s="99">
        <v>3</v>
      </c>
      <c r="P8" s="102">
        <v>3</v>
      </c>
      <c r="Q8" s="96"/>
      <c r="R8" s="97">
        <v>4</v>
      </c>
      <c r="S8" s="464"/>
      <c r="T8" s="98"/>
      <c r="U8" s="98"/>
      <c r="V8" s="99">
        <v>3</v>
      </c>
      <c r="W8" s="98"/>
      <c r="X8" s="100">
        <v>3</v>
      </c>
      <c r="Y8" s="98"/>
      <c r="Z8" s="464"/>
      <c r="AA8" s="98"/>
      <c r="AB8" s="98"/>
      <c r="AC8" s="99">
        <v>3</v>
      </c>
      <c r="AD8" s="102">
        <v>3</v>
      </c>
      <c r="AE8" s="96"/>
      <c r="AF8" s="103">
        <v>4</v>
      </c>
      <c r="AG8" s="469"/>
    </row>
    <row r="9" spans="2:33">
      <c r="AG9" s="470"/>
    </row>
    <row r="11" spans="2:33" ht="409.5" customHeight="1"/>
    <row r="18" ht="264" customHeight="1"/>
  </sheetData>
  <mergeCells count="7">
    <mergeCell ref="B2:AG2"/>
    <mergeCell ref="M5:N5"/>
    <mergeCell ref="T5:U5"/>
    <mergeCell ref="AA5:AB5"/>
    <mergeCell ref="B6:B8"/>
    <mergeCell ref="M6:N6"/>
    <mergeCell ref="M7: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8E192-EDEF-234E-B5CA-20813B271368}">
  <sheetPr>
    <tabColor rgb="FF00B0F0"/>
  </sheetPr>
  <dimension ref="B2:AF10"/>
  <sheetViews>
    <sheetView topLeftCell="E1" zoomScale="40" zoomScaleNormal="40" workbookViewId="0">
      <selection activeCell="AD6" sqref="AD6"/>
    </sheetView>
  </sheetViews>
  <sheetFormatPr baseColWidth="10" defaultRowHeight="26"/>
  <cols>
    <col min="1" max="1" width="3.3984375" style="32" customWidth="1"/>
    <col min="2" max="2" width="10.69921875" style="32"/>
    <col min="3" max="4" width="12.69921875" style="32" customWidth="1"/>
    <col min="5" max="5" width="15.796875" style="32" customWidth="1"/>
    <col min="6" max="6" width="3.3984375" style="32" bestFit="1" customWidth="1"/>
    <col min="7" max="7" width="15.59765625" style="32" customWidth="1"/>
    <col min="8" max="8" width="16.296875" style="32" bestFit="1" customWidth="1"/>
    <col min="9" max="9" width="15.796875" style="32" customWidth="1"/>
    <col min="10" max="10" width="10.796875" style="32" bestFit="1" customWidth="1"/>
    <col min="11" max="11" width="14.5" style="32" customWidth="1"/>
    <col min="12" max="12" width="15.796875" style="32" customWidth="1"/>
    <col min="13" max="13" width="14.19921875" style="32" customWidth="1"/>
    <col min="14" max="14" width="3.69921875" style="32" bestFit="1" customWidth="1"/>
    <col min="15" max="15" width="16.296875" style="32" bestFit="1" customWidth="1"/>
    <col min="16" max="16" width="15.796875" style="32" customWidth="1"/>
    <col min="17" max="18" width="13.09765625" style="32" customWidth="1"/>
    <col min="19" max="19" width="15.8984375" style="32" customWidth="1"/>
    <col min="20" max="20" width="3.69921875" style="32" bestFit="1" customWidth="1"/>
    <col min="21" max="21" width="15.796875" style="32" customWidth="1"/>
    <col min="22" max="22" width="3.69921875" style="32" bestFit="1" customWidth="1"/>
    <col min="23" max="23" width="15.796875" style="32" customWidth="1"/>
    <col min="24" max="25" width="13" style="32" customWidth="1"/>
    <col min="26" max="26" width="15.796875" style="32" customWidth="1"/>
    <col min="27" max="27" width="15.59765625" style="32" customWidth="1"/>
    <col min="28" max="28" width="3.69921875" style="32" bestFit="1" customWidth="1"/>
    <col min="29" max="29" width="16.296875" style="32" bestFit="1" customWidth="1"/>
    <col min="30" max="30" width="15.796875" style="32" customWidth="1"/>
    <col min="31" max="32" width="10.796875" style="32" bestFit="1" customWidth="1"/>
    <col min="33" max="16384" width="10.69921875" style="32"/>
  </cols>
  <sheetData>
    <row r="2" spans="2:32" ht="27" thickBot="1"/>
    <row r="3" spans="2:32" ht="67" customHeight="1" thickBot="1">
      <c r="B3" s="355" t="s">
        <v>4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</row>
    <row r="4" spans="2:32" ht="37" customHeight="1">
      <c r="B4" s="248"/>
      <c r="C4" s="249" t="s">
        <v>29</v>
      </c>
      <c r="D4" s="249" t="s">
        <v>30</v>
      </c>
      <c r="E4" s="240" t="s">
        <v>25</v>
      </c>
      <c r="F4" s="240" t="s">
        <v>26</v>
      </c>
      <c r="G4" s="240" t="s">
        <v>26</v>
      </c>
      <c r="H4" s="240" t="s">
        <v>27</v>
      </c>
      <c r="I4" s="240" t="s">
        <v>28</v>
      </c>
      <c r="J4" s="249" t="s">
        <v>29</v>
      </c>
      <c r="K4" s="249" t="s">
        <v>30</v>
      </c>
      <c r="L4" s="240" t="s">
        <v>25</v>
      </c>
      <c r="M4" s="240" t="s">
        <v>26</v>
      </c>
      <c r="N4" s="240" t="s">
        <v>26</v>
      </c>
      <c r="O4" s="240" t="s">
        <v>27</v>
      </c>
      <c r="P4" s="240" t="s">
        <v>28</v>
      </c>
      <c r="Q4" s="249" t="s">
        <v>29</v>
      </c>
      <c r="R4" s="249" t="s">
        <v>30</v>
      </c>
      <c r="S4" s="240" t="s">
        <v>25</v>
      </c>
      <c r="T4" s="240" t="s">
        <v>26</v>
      </c>
      <c r="U4" s="240" t="s">
        <v>26</v>
      </c>
      <c r="V4" s="240" t="s">
        <v>27</v>
      </c>
      <c r="W4" s="240" t="s">
        <v>28</v>
      </c>
      <c r="X4" s="249" t="s">
        <v>29</v>
      </c>
      <c r="Y4" s="249" t="s">
        <v>30</v>
      </c>
      <c r="Z4" s="240" t="s">
        <v>25</v>
      </c>
      <c r="AA4" s="240" t="s">
        <v>26</v>
      </c>
      <c r="AB4" s="240" t="s">
        <v>26</v>
      </c>
      <c r="AC4" s="240" t="s">
        <v>27</v>
      </c>
      <c r="AD4" s="242" t="s">
        <v>28</v>
      </c>
      <c r="AE4" s="249" t="s">
        <v>29</v>
      </c>
      <c r="AF4" s="249" t="s">
        <v>30</v>
      </c>
    </row>
    <row r="5" spans="2:32" ht="37" customHeight="1" thickBot="1">
      <c r="B5" s="244"/>
      <c r="C5" s="250">
        <v>1</v>
      </c>
      <c r="D5" s="250">
        <f>C5+1</f>
        <v>2</v>
      </c>
      <c r="E5" s="11">
        <f t="shared" ref="E5:AF5" si="0">D5+1</f>
        <v>3</v>
      </c>
      <c r="F5" s="11">
        <f t="shared" si="0"/>
        <v>4</v>
      </c>
      <c r="G5" s="11">
        <f t="shared" si="0"/>
        <v>5</v>
      </c>
      <c r="H5" s="11">
        <f t="shared" si="0"/>
        <v>6</v>
      </c>
      <c r="I5" s="11">
        <f t="shared" si="0"/>
        <v>7</v>
      </c>
      <c r="J5" s="250">
        <f t="shared" si="0"/>
        <v>8</v>
      </c>
      <c r="K5" s="250">
        <f t="shared" si="0"/>
        <v>9</v>
      </c>
      <c r="L5" s="11">
        <f t="shared" si="0"/>
        <v>10</v>
      </c>
      <c r="M5" s="11">
        <f t="shared" si="0"/>
        <v>11</v>
      </c>
      <c r="N5" s="11">
        <f t="shared" si="0"/>
        <v>12</v>
      </c>
      <c r="O5" s="11">
        <f t="shared" si="0"/>
        <v>13</v>
      </c>
      <c r="P5" s="11">
        <f t="shared" si="0"/>
        <v>14</v>
      </c>
      <c r="Q5" s="250">
        <f t="shared" si="0"/>
        <v>15</v>
      </c>
      <c r="R5" s="250">
        <f t="shared" si="0"/>
        <v>16</v>
      </c>
      <c r="S5" s="11">
        <f t="shared" si="0"/>
        <v>17</v>
      </c>
      <c r="T5" s="11">
        <f t="shared" si="0"/>
        <v>18</v>
      </c>
      <c r="U5" s="11">
        <f t="shared" si="0"/>
        <v>19</v>
      </c>
      <c r="V5" s="11">
        <f t="shared" si="0"/>
        <v>20</v>
      </c>
      <c r="W5" s="11">
        <f t="shared" si="0"/>
        <v>21</v>
      </c>
      <c r="X5" s="250">
        <f t="shared" si="0"/>
        <v>22</v>
      </c>
      <c r="Y5" s="250">
        <f t="shared" si="0"/>
        <v>23</v>
      </c>
      <c r="Z5" s="11">
        <f t="shared" si="0"/>
        <v>24</v>
      </c>
      <c r="AA5" s="11">
        <f t="shared" si="0"/>
        <v>25</v>
      </c>
      <c r="AB5" s="11">
        <f t="shared" si="0"/>
        <v>26</v>
      </c>
      <c r="AC5" s="11">
        <f t="shared" si="0"/>
        <v>27</v>
      </c>
      <c r="AD5" s="11">
        <f t="shared" si="0"/>
        <v>28</v>
      </c>
      <c r="AE5" s="250">
        <f t="shared" si="0"/>
        <v>29</v>
      </c>
      <c r="AF5" s="250">
        <f t="shared" si="0"/>
        <v>30</v>
      </c>
    </row>
    <row r="6" spans="2:32" s="257" customFormat="1" ht="79" customHeight="1" thickBot="1">
      <c r="B6" s="251" t="s">
        <v>33</v>
      </c>
      <c r="C6" s="342" t="s">
        <v>71</v>
      </c>
      <c r="D6" s="358"/>
      <c r="E6" s="73" t="s">
        <v>43</v>
      </c>
      <c r="F6" s="252"/>
      <c r="G6" s="73" t="s">
        <v>43</v>
      </c>
      <c r="H6" s="15" t="s">
        <v>38</v>
      </c>
      <c r="I6" s="73"/>
      <c r="J6" s="342" t="s">
        <v>71</v>
      </c>
      <c r="K6" s="358"/>
      <c r="L6" s="73" t="s">
        <v>43</v>
      </c>
      <c r="M6" s="73" t="s">
        <v>64</v>
      </c>
      <c r="N6" s="253"/>
      <c r="O6" s="15" t="s">
        <v>38</v>
      </c>
      <c r="P6" s="73"/>
      <c r="Q6" s="342" t="s">
        <v>71</v>
      </c>
      <c r="R6" s="358"/>
      <c r="S6" s="73" t="s">
        <v>43</v>
      </c>
      <c r="T6" s="254"/>
      <c r="U6" s="73" t="s">
        <v>43</v>
      </c>
      <c r="V6" s="255"/>
      <c r="W6" s="73"/>
      <c r="X6" s="342" t="s">
        <v>71</v>
      </c>
      <c r="Y6" s="358"/>
      <c r="Z6" s="73" t="s">
        <v>43</v>
      </c>
      <c r="AA6" s="73" t="s">
        <v>64</v>
      </c>
      <c r="AB6" s="256"/>
      <c r="AC6" s="15" t="s">
        <v>38</v>
      </c>
      <c r="AD6" s="73"/>
      <c r="AE6" s="342" t="s">
        <v>32</v>
      </c>
      <c r="AF6" s="358"/>
    </row>
    <row r="7" spans="2:32" ht="73" customHeight="1">
      <c r="B7" s="367" t="s">
        <v>24</v>
      </c>
      <c r="C7" s="361" t="s">
        <v>89</v>
      </c>
      <c r="D7" s="362"/>
      <c r="E7" s="114" t="s">
        <v>77</v>
      </c>
      <c r="F7" s="59"/>
      <c r="G7" s="114" t="s">
        <v>77</v>
      </c>
      <c r="H7" s="76" t="s">
        <v>73</v>
      </c>
      <c r="I7" s="471"/>
      <c r="J7" s="361" t="s">
        <v>75</v>
      </c>
      <c r="K7" s="362"/>
      <c r="L7" s="258" t="s">
        <v>77</v>
      </c>
      <c r="M7" s="258" t="s">
        <v>77</v>
      </c>
      <c r="N7" s="80"/>
      <c r="O7" s="76" t="s">
        <v>73</v>
      </c>
      <c r="P7" s="471"/>
      <c r="Q7" s="361" t="s">
        <v>168</v>
      </c>
      <c r="R7" s="362"/>
      <c r="S7" s="258" t="s">
        <v>77</v>
      </c>
      <c r="T7" s="59"/>
      <c r="U7" s="114" t="s">
        <v>77</v>
      </c>
      <c r="V7" s="59"/>
      <c r="W7" s="471"/>
      <c r="X7" s="259"/>
      <c r="Y7" s="259"/>
      <c r="Z7" s="258" t="s">
        <v>77</v>
      </c>
      <c r="AA7" s="258" t="s">
        <v>77</v>
      </c>
      <c r="AB7" s="80"/>
      <c r="AC7" s="76" t="s">
        <v>73</v>
      </c>
      <c r="AD7" s="471"/>
      <c r="AE7" s="259"/>
      <c r="AF7" s="260"/>
    </row>
    <row r="8" spans="2:32" ht="297">
      <c r="B8" s="359"/>
      <c r="C8" s="364" t="s">
        <v>123</v>
      </c>
      <c r="D8" s="364"/>
      <c r="E8" s="37" t="s">
        <v>124</v>
      </c>
      <c r="F8" s="22"/>
      <c r="G8" s="38" t="s">
        <v>55</v>
      </c>
      <c r="H8" s="39" t="s">
        <v>40</v>
      </c>
      <c r="I8" s="463"/>
      <c r="J8" s="365" t="s">
        <v>125</v>
      </c>
      <c r="K8" s="363"/>
      <c r="L8" s="37" t="s">
        <v>126</v>
      </c>
      <c r="M8" s="261" t="s">
        <v>87</v>
      </c>
      <c r="N8" s="262"/>
      <c r="O8" s="39" t="s">
        <v>65</v>
      </c>
      <c r="P8" s="463"/>
      <c r="Q8" s="366" t="s">
        <v>95</v>
      </c>
      <c r="R8" s="366"/>
      <c r="S8" s="37" t="s">
        <v>127</v>
      </c>
      <c r="T8" s="22"/>
      <c r="U8" s="38" t="s">
        <v>55</v>
      </c>
      <c r="V8" s="22"/>
      <c r="W8" s="463"/>
      <c r="X8" s="18"/>
      <c r="Y8" s="18"/>
      <c r="Z8" s="37" t="s">
        <v>128</v>
      </c>
      <c r="AA8" s="36" t="s">
        <v>87</v>
      </c>
      <c r="AB8" s="19"/>
      <c r="AC8" s="39" t="s">
        <v>40</v>
      </c>
      <c r="AD8" s="463"/>
      <c r="AE8" s="3"/>
      <c r="AF8" s="20"/>
    </row>
    <row r="9" spans="2:32" s="95" customFormat="1" ht="29" customHeight="1">
      <c r="B9" s="247"/>
      <c r="C9" s="263">
        <v>7</v>
      </c>
      <c r="D9" s="263">
        <v>7</v>
      </c>
      <c r="E9" s="264">
        <v>3</v>
      </c>
      <c r="F9" s="98"/>
      <c r="G9" s="265">
        <v>3</v>
      </c>
      <c r="H9" s="266">
        <v>4</v>
      </c>
      <c r="I9" s="464"/>
      <c r="J9" s="267">
        <v>7</v>
      </c>
      <c r="K9" s="267">
        <v>7</v>
      </c>
      <c r="L9" s="264">
        <v>3</v>
      </c>
      <c r="M9" s="268">
        <v>3</v>
      </c>
      <c r="N9" s="269"/>
      <c r="O9" s="266">
        <v>4</v>
      </c>
      <c r="P9" s="464"/>
      <c r="Q9" s="104">
        <v>7</v>
      </c>
      <c r="R9" s="104">
        <v>7</v>
      </c>
      <c r="S9" s="264">
        <v>3</v>
      </c>
      <c r="T9" s="98"/>
      <c r="U9" s="265">
        <v>3</v>
      </c>
      <c r="V9" s="98"/>
      <c r="W9" s="464"/>
      <c r="X9" s="98"/>
      <c r="Y9" s="98"/>
      <c r="Z9" s="264">
        <v>3</v>
      </c>
      <c r="AA9" s="268">
        <v>3</v>
      </c>
      <c r="AB9" s="269"/>
      <c r="AC9" s="266">
        <v>4</v>
      </c>
      <c r="AD9" s="464"/>
      <c r="AE9" s="98"/>
      <c r="AF9" s="105"/>
    </row>
    <row r="10" spans="2:32">
      <c r="I10" s="470"/>
      <c r="AD10" s="470"/>
    </row>
  </sheetData>
  <mergeCells count="13">
    <mergeCell ref="B3:AF3"/>
    <mergeCell ref="J7:K7"/>
    <mergeCell ref="C8:D8"/>
    <mergeCell ref="J8:K8"/>
    <mergeCell ref="Q8:R8"/>
    <mergeCell ref="C7:D7"/>
    <mergeCell ref="C6:D6"/>
    <mergeCell ref="J6:K6"/>
    <mergeCell ref="Q6:R6"/>
    <mergeCell ref="X6:Y6"/>
    <mergeCell ref="AE6:AF6"/>
    <mergeCell ref="B7:B8"/>
    <mergeCell ref="Q7:R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C89A5-2ACD-FA49-90EA-AEF3DFB3FB4B}">
  <sheetPr>
    <tabColor rgb="FF00B0F0"/>
  </sheetPr>
  <dimension ref="B1:AG8"/>
  <sheetViews>
    <sheetView zoomScale="40" zoomScaleNormal="40" workbookViewId="0">
      <selection activeCell="N5" sqref="N5"/>
    </sheetView>
  </sheetViews>
  <sheetFormatPr baseColWidth="10" defaultRowHeight="26"/>
  <cols>
    <col min="1" max="2" width="10.69921875" style="116"/>
    <col min="3" max="3" width="17.296875" style="116" customWidth="1"/>
    <col min="4" max="4" width="3.19921875" style="116" bestFit="1" customWidth="1"/>
    <col min="5" max="5" width="15.296875" style="116" customWidth="1"/>
    <col min="6" max="7" width="16.09765625" style="116" customWidth="1"/>
    <col min="8" max="9" width="14.5" style="116" customWidth="1"/>
    <col min="10" max="10" width="16.69921875" style="116" customWidth="1"/>
    <col min="11" max="11" width="16.09765625" style="116" customWidth="1"/>
    <col min="12" max="12" width="15.8984375" style="116" customWidth="1"/>
    <col min="13" max="13" width="16.5" style="116" customWidth="1"/>
    <col min="14" max="14" width="16.296875" style="116" customWidth="1"/>
    <col min="15" max="16" width="14.19921875" style="116" customWidth="1"/>
    <col min="17" max="17" width="15.8984375" style="116" customWidth="1"/>
    <col min="18" max="18" width="3.3984375" style="116" bestFit="1" customWidth="1"/>
    <col min="19" max="19" width="15.796875" style="116" customWidth="1"/>
    <col min="20" max="21" width="4.09765625" style="116" customWidth="1"/>
    <col min="22" max="23" width="13.5" style="116" customWidth="1"/>
    <col min="24" max="26" width="3.3984375" style="116" bestFit="1" customWidth="1"/>
    <col min="27" max="27" width="5.19921875" style="116" customWidth="1"/>
    <col min="28" max="33" width="3.3984375" style="116" bestFit="1" customWidth="1"/>
    <col min="34" max="16384" width="10.69921875" style="116"/>
  </cols>
  <sheetData>
    <row r="1" spans="2:33" ht="35" customHeight="1" thickBot="1"/>
    <row r="2" spans="2:33" ht="70" customHeight="1" thickBot="1">
      <c r="B2" s="368" t="s">
        <v>5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70"/>
    </row>
    <row r="3" spans="2:33" ht="35" customHeight="1">
      <c r="B3" s="117"/>
      <c r="C3" s="118" t="s">
        <v>25</v>
      </c>
      <c r="D3" s="118" t="s">
        <v>26</v>
      </c>
      <c r="E3" s="118" t="s">
        <v>26</v>
      </c>
      <c r="F3" s="118" t="s">
        <v>27</v>
      </c>
      <c r="G3" s="118" t="s">
        <v>28</v>
      </c>
      <c r="H3" s="119" t="s">
        <v>29</v>
      </c>
      <c r="I3" s="119" t="s">
        <v>30</v>
      </c>
      <c r="J3" s="118" t="s">
        <v>25</v>
      </c>
      <c r="K3" s="118" t="s">
        <v>26</v>
      </c>
      <c r="L3" s="118" t="s">
        <v>26</v>
      </c>
      <c r="M3" s="118" t="s">
        <v>27</v>
      </c>
      <c r="N3" s="118" t="s">
        <v>28</v>
      </c>
      <c r="O3" s="119" t="s">
        <v>29</v>
      </c>
      <c r="P3" s="119" t="s">
        <v>30</v>
      </c>
      <c r="Q3" s="118" t="s">
        <v>25</v>
      </c>
      <c r="R3" s="118" t="s">
        <v>26</v>
      </c>
      <c r="S3" s="118" t="s">
        <v>26</v>
      </c>
      <c r="T3" s="118" t="s">
        <v>27</v>
      </c>
      <c r="U3" s="118" t="s">
        <v>28</v>
      </c>
      <c r="V3" s="119" t="s">
        <v>29</v>
      </c>
      <c r="W3" s="119" t="s">
        <v>30</v>
      </c>
      <c r="X3" s="118" t="s">
        <v>25</v>
      </c>
      <c r="Y3" s="118" t="s">
        <v>26</v>
      </c>
      <c r="Z3" s="118" t="s">
        <v>26</v>
      </c>
      <c r="AA3" s="118" t="s">
        <v>27</v>
      </c>
      <c r="AB3" s="118" t="s">
        <v>28</v>
      </c>
      <c r="AC3" s="119" t="s">
        <v>29</v>
      </c>
      <c r="AD3" s="119" t="s">
        <v>30</v>
      </c>
      <c r="AE3" s="118" t="s">
        <v>25</v>
      </c>
      <c r="AF3" s="118" t="s">
        <v>26</v>
      </c>
      <c r="AG3" s="120" t="s">
        <v>26</v>
      </c>
    </row>
    <row r="4" spans="2:33" ht="45" customHeight="1" thickBot="1">
      <c r="B4" s="121"/>
      <c r="C4" s="122">
        <v>1</v>
      </c>
      <c r="D4" s="122">
        <f>C4+1</f>
        <v>2</v>
      </c>
      <c r="E4" s="122">
        <f t="shared" ref="E4" si="0">D4+1</f>
        <v>3</v>
      </c>
      <c r="F4" s="122">
        <f t="shared" ref="F4" si="1">E4+1</f>
        <v>4</v>
      </c>
      <c r="G4" s="122">
        <f t="shared" ref="G4" si="2">F4+1</f>
        <v>5</v>
      </c>
      <c r="H4" s="123">
        <f t="shared" ref="H4" si="3">G4+1</f>
        <v>6</v>
      </c>
      <c r="I4" s="123">
        <f t="shared" ref="I4" si="4">H4+1</f>
        <v>7</v>
      </c>
      <c r="J4" s="122">
        <f t="shared" ref="J4" si="5">I4+1</f>
        <v>8</v>
      </c>
      <c r="K4" s="122">
        <f t="shared" ref="K4" si="6">J4+1</f>
        <v>9</v>
      </c>
      <c r="L4" s="122">
        <f t="shared" ref="L4" si="7">K4+1</f>
        <v>10</v>
      </c>
      <c r="M4" s="122">
        <f t="shared" ref="M4" si="8">L4+1</f>
        <v>11</v>
      </c>
      <c r="N4" s="122">
        <f t="shared" ref="N4" si="9">M4+1</f>
        <v>12</v>
      </c>
      <c r="O4" s="123">
        <f t="shared" ref="O4" si="10">N4+1</f>
        <v>13</v>
      </c>
      <c r="P4" s="123">
        <f t="shared" ref="P4" si="11">O4+1</f>
        <v>14</v>
      </c>
      <c r="Q4" s="122">
        <f t="shared" ref="Q4" si="12">P4+1</f>
        <v>15</v>
      </c>
      <c r="R4" s="122">
        <f t="shared" ref="R4" si="13">Q4+1</f>
        <v>16</v>
      </c>
      <c r="S4" s="122">
        <f t="shared" ref="S4" si="14">R4+1</f>
        <v>17</v>
      </c>
      <c r="T4" s="122">
        <f t="shared" ref="T4" si="15">S4+1</f>
        <v>18</v>
      </c>
      <c r="U4" s="122">
        <f t="shared" ref="U4" si="16">T4+1</f>
        <v>19</v>
      </c>
      <c r="V4" s="123">
        <f t="shared" ref="V4" si="17">U4+1</f>
        <v>20</v>
      </c>
      <c r="W4" s="123">
        <f t="shared" ref="W4" si="18">V4+1</f>
        <v>21</v>
      </c>
      <c r="X4" s="122">
        <f t="shared" ref="X4" si="19">W4+1</f>
        <v>22</v>
      </c>
      <c r="Y4" s="122">
        <f t="shared" ref="Y4" si="20">X4+1</f>
        <v>23</v>
      </c>
      <c r="Z4" s="122">
        <f t="shared" ref="Z4" si="21">Y4+1</f>
        <v>24</v>
      </c>
      <c r="AA4" s="122">
        <f t="shared" ref="AA4" si="22">Z4+1</f>
        <v>25</v>
      </c>
      <c r="AB4" s="122">
        <f t="shared" ref="AB4" si="23">AA4+1</f>
        <v>26</v>
      </c>
      <c r="AC4" s="123">
        <f t="shared" ref="AC4" si="24">AB4+1</f>
        <v>27</v>
      </c>
      <c r="AD4" s="123">
        <f t="shared" ref="AD4" si="25">AC4+1</f>
        <v>28</v>
      </c>
      <c r="AE4" s="122">
        <f t="shared" ref="AE4" si="26">AD4+1</f>
        <v>29</v>
      </c>
      <c r="AF4" s="122">
        <f t="shared" ref="AF4:AG4" si="27">AE4+1</f>
        <v>30</v>
      </c>
      <c r="AG4" s="124">
        <f t="shared" si="27"/>
        <v>31</v>
      </c>
    </row>
    <row r="5" spans="2:33" ht="79" customHeight="1" thickBot="1">
      <c r="B5" s="125" t="s">
        <v>33</v>
      </c>
      <c r="C5" s="126" t="s">
        <v>43</v>
      </c>
      <c r="D5" s="127"/>
      <c r="E5" s="126" t="s">
        <v>43</v>
      </c>
      <c r="F5" s="128" t="s">
        <v>38</v>
      </c>
      <c r="G5" s="126"/>
      <c r="H5" s="381" t="s">
        <v>71</v>
      </c>
      <c r="I5" s="382"/>
      <c r="J5" s="126" t="s">
        <v>43</v>
      </c>
      <c r="K5" s="126" t="s">
        <v>64</v>
      </c>
      <c r="L5" s="126" t="s">
        <v>43</v>
      </c>
      <c r="M5" s="128" t="s">
        <v>38</v>
      </c>
      <c r="N5" s="126"/>
      <c r="O5" s="381" t="s">
        <v>71</v>
      </c>
      <c r="P5" s="382"/>
      <c r="Q5" s="126" t="s">
        <v>43</v>
      </c>
      <c r="R5" s="127"/>
      <c r="S5" s="126" t="s">
        <v>43</v>
      </c>
      <c r="T5" s="129"/>
      <c r="U5" s="130"/>
      <c r="V5" s="381" t="s">
        <v>71</v>
      </c>
      <c r="W5" s="382"/>
      <c r="X5" s="383"/>
      <c r="Y5" s="383"/>
      <c r="Z5" s="130"/>
      <c r="AA5" s="130"/>
      <c r="AB5" s="129"/>
      <c r="AC5" s="130"/>
      <c r="AD5" s="127"/>
      <c r="AE5" s="384"/>
      <c r="AF5" s="384"/>
      <c r="AG5" s="131"/>
    </row>
    <row r="6" spans="2:33" s="138" customFormat="1" ht="55" customHeight="1">
      <c r="B6" s="371" t="s">
        <v>24</v>
      </c>
      <c r="C6" s="132" t="s">
        <v>77</v>
      </c>
      <c r="D6" s="133"/>
      <c r="E6" s="134" t="s">
        <v>77</v>
      </c>
      <c r="F6" s="132" t="s">
        <v>73</v>
      </c>
      <c r="G6" s="472"/>
      <c r="H6" s="374" t="s">
        <v>76</v>
      </c>
      <c r="I6" s="375"/>
      <c r="J6" s="132" t="s">
        <v>77</v>
      </c>
      <c r="K6" s="132" t="s">
        <v>77</v>
      </c>
      <c r="L6" s="134" t="s">
        <v>77</v>
      </c>
      <c r="M6" s="76" t="s">
        <v>73</v>
      </c>
      <c r="N6" s="163"/>
      <c r="O6" s="374" t="s">
        <v>89</v>
      </c>
      <c r="P6" s="375"/>
      <c r="Q6" s="132" t="s">
        <v>77</v>
      </c>
      <c r="R6" s="135"/>
      <c r="S6" s="134" t="s">
        <v>77</v>
      </c>
      <c r="T6" s="133"/>
      <c r="U6" s="133"/>
      <c r="V6" s="376" t="s">
        <v>78</v>
      </c>
      <c r="W6" s="377"/>
      <c r="X6" s="133"/>
      <c r="Y6" s="135"/>
      <c r="Z6" s="133"/>
      <c r="AA6" s="136"/>
      <c r="AB6" s="133"/>
      <c r="AC6" s="136"/>
      <c r="AD6" s="136"/>
      <c r="AE6" s="133"/>
      <c r="AF6" s="133"/>
      <c r="AG6" s="137"/>
    </row>
    <row r="7" spans="2:33" s="148" customFormat="1" ht="332" customHeight="1">
      <c r="B7" s="372"/>
      <c r="C7" s="139" t="s">
        <v>96</v>
      </c>
      <c r="D7" s="140"/>
      <c r="E7" s="141" t="s">
        <v>97</v>
      </c>
      <c r="F7" s="142" t="s">
        <v>42</v>
      </c>
      <c r="G7" s="473"/>
      <c r="H7" s="378" t="s">
        <v>98</v>
      </c>
      <c r="I7" s="378"/>
      <c r="J7" s="143" t="s">
        <v>99</v>
      </c>
      <c r="K7" s="144" t="s">
        <v>100</v>
      </c>
      <c r="L7" s="141" t="s">
        <v>97</v>
      </c>
      <c r="M7" s="142" t="s">
        <v>49</v>
      </c>
      <c r="N7" s="164"/>
      <c r="O7" s="379" t="s">
        <v>103</v>
      </c>
      <c r="P7" s="379"/>
      <c r="Q7" s="139" t="s">
        <v>101</v>
      </c>
      <c r="R7" s="145"/>
      <c r="S7" s="141" t="s">
        <v>97</v>
      </c>
      <c r="T7" s="140"/>
      <c r="U7" s="140"/>
      <c r="V7" s="380" t="s">
        <v>102</v>
      </c>
      <c r="W7" s="380"/>
      <c r="X7" s="140"/>
      <c r="Y7" s="145"/>
      <c r="Z7" s="140"/>
      <c r="AA7" s="146" t="s">
        <v>6</v>
      </c>
      <c r="AB7" s="140"/>
      <c r="AC7" s="146"/>
      <c r="AD7" s="146"/>
      <c r="AE7" s="140"/>
      <c r="AF7" s="140"/>
      <c r="AG7" s="147"/>
    </row>
    <row r="8" spans="2:33" s="162" customFormat="1" ht="27" thickBot="1">
      <c r="B8" s="373"/>
      <c r="C8" s="149">
        <v>3</v>
      </c>
      <c r="D8" s="150"/>
      <c r="E8" s="151">
        <v>3</v>
      </c>
      <c r="F8" s="152">
        <v>4</v>
      </c>
      <c r="G8" s="474"/>
      <c r="H8" s="153">
        <v>7</v>
      </c>
      <c r="I8" s="153">
        <v>7</v>
      </c>
      <c r="J8" s="154">
        <v>3</v>
      </c>
      <c r="K8" s="155">
        <v>3</v>
      </c>
      <c r="L8" s="151">
        <v>3</v>
      </c>
      <c r="M8" s="152">
        <v>4</v>
      </c>
      <c r="N8" s="150"/>
      <c r="O8" s="156">
        <v>7</v>
      </c>
      <c r="P8" s="156">
        <v>7</v>
      </c>
      <c r="Q8" s="149">
        <v>3</v>
      </c>
      <c r="R8" s="157"/>
      <c r="S8" s="151">
        <v>3</v>
      </c>
      <c r="T8" s="150"/>
      <c r="U8" s="150"/>
      <c r="V8" s="149">
        <v>7</v>
      </c>
      <c r="W8" s="149">
        <v>7</v>
      </c>
      <c r="X8" s="150"/>
      <c r="Y8" s="157"/>
      <c r="Z8" s="150"/>
      <c r="AA8" s="158"/>
      <c r="AB8" s="159"/>
      <c r="AC8" s="160"/>
      <c r="AD8" s="160"/>
      <c r="AE8" s="150"/>
      <c r="AF8" s="150"/>
      <c r="AG8" s="161"/>
    </row>
  </sheetData>
  <mergeCells count="13">
    <mergeCell ref="B2:AG2"/>
    <mergeCell ref="B6:B8"/>
    <mergeCell ref="H6:I6"/>
    <mergeCell ref="O6:P6"/>
    <mergeCell ref="V6:W6"/>
    <mergeCell ref="H7:I7"/>
    <mergeCell ref="O7:P7"/>
    <mergeCell ref="V7:W7"/>
    <mergeCell ref="H5:I5"/>
    <mergeCell ref="X5:Y5"/>
    <mergeCell ref="AE5:AF5"/>
    <mergeCell ref="O5:P5"/>
    <mergeCell ref="V5:W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BFCD6-9AAA-C747-9CBF-225FDCC72B46}">
  <sheetPr>
    <tabColor rgb="FF00B0F0"/>
  </sheetPr>
  <dimension ref="B1:AG8"/>
  <sheetViews>
    <sheetView zoomScale="40" zoomScaleNormal="40" workbookViewId="0">
      <selection activeCell="C9" sqref="A9:XFD15"/>
    </sheetView>
  </sheetViews>
  <sheetFormatPr baseColWidth="10" defaultRowHeight="26"/>
  <cols>
    <col min="1" max="2" width="10.69921875" style="32"/>
    <col min="3" max="3" width="2.59765625" style="32" bestFit="1" customWidth="1"/>
    <col min="4" max="4" width="3.796875" style="32" customWidth="1"/>
    <col min="5" max="5" width="15.796875" style="32" customWidth="1"/>
    <col min="6" max="6" width="16.09765625" style="32" customWidth="1"/>
    <col min="7" max="7" width="17.3984375" style="32" customWidth="1"/>
    <col min="8" max="8" width="15.09765625" style="32" customWidth="1"/>
    <col min="9" max="9" width="14.5" style="32" customWidth="1"/>
    <col min="10" max="10" width="16.5" style="32" customWidth="1"/>
    <col min="11" max="11" width="16.09765625" style="32" customWidth="1"/>
    <col min="12" max="12" width="15.5" style="32" customWidth="1"/>
    <col min="13" max="13" width="16.5" style="32" customWidth="1"/>
    <col min="14" max="14" width="16.296875" style="32" customWidth="1"/>
    <col min="15" max="15" width="14.19921875" style="32" customWidth="1"/>
    <col min="16" max="16" width="3.69921875" style="32" bestFit="1" customWidth="1"/>
    <col min="17" max="17" width="16.69921875" style="32" bestFit="1" customWidth="1"/>
    <col min="18" max="18" width="15" style="32" customWidth="1"/>
    <col min="19" max="20" width="13.8984375" style="32" customWidth="1"/>
    <col min="21" max="21" width="15.69921875" style="270" customWidth="1"/>
    <col min="22" max="23" width="13.5" style="32" customWidth="1"/>
    <col min="24" max="24" width="16.69921875" style="32" bestFit="1" customWidth="1"/>
    <col min="25" max="25" width="14.3984375" style="32" customWidth="1"/>
    <col min="26" max="27" width="15.3984375" style="32" customWidth="1"/>
    <col min="28" max="28" width="15.19921875" style="32" customWidth="1"/>
    <col min="29" max="29" width="12.69921875" style="32" customWidth="1"/>
    <col min="30" max="30" width="4.09765625" style="32" customWidth="1"/>
    <col min="31" max="31" width="16.69921875" style="32" bestFit="1" customWidth="1"/>
    <col min="32" max="32" width="15.8984375" style="32" customWidth="1"/>
    <col min="33" max="33" width="14.296875" style="32" customWidth="1"/>
    <col min="34" max="16384" width="10.69921875" style="32"/>
  </cols>
  <sheetData>
    <row r="1" spans="2:33" ht="35" customHeight="1" thickBot="1"/>
    <row r="2" spans="2:33" ht="70" customHeight="1" thickBot="1">
      <c r="B2" s="339" t="s">
        <v>7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1"/>
    </row>
    <row r="3" spans="2:33" ht="35" customHeight="1">
      <c r="B3" s="272"/>
      <c r="C3" s="240" t="s">
        <v>27</v>
      </c>
      <c r="D3" s="240" t="s">
        <v>28</v>
      </c>
      <c r="E3" s="273" t="s">
        <v>29</v>
      </c>
      <c r="F3" s="273" t="s">
        <v>30</v>
      </c>
      <c r="G3" s="240" t="s">
        <v>25</v>
      </c>
      <c r="H3" s="240" t="s">
        <v>26</v>
      </c>
      <c r="I3" s="240" t="s">
        <v>26</v>
      </c>
      <c r="J3" s="240" t="s">
        <v>27</v>
      </c>
      <c r="K3" s="240" t="s">
        <v>28</v>
      </c>
      <c r="L3" s="273" t="s">
        <v>29</v>
      </c>
      <c r="M3" s="273" t="s">
        <v>30</v>
      </c>
      <c r="N3" s="240" t="s">
        <v>25</v>
      </c>
      <c r="O3" s="240" t="s">
        <v>26</v>
      </c>
      <c r="P3" s="240" t="s">
        <v>26</v>
      </c>
      <c r="Q3" s="240" t="s">
        <v>27</v>
      </c>
      <c r="R3" s="240" t="s">
        <v>28</v>
      </c>
      <c r="S3" s="273" t="s">
        <v>29</v>
      </c>
      <c r="T3" s="273" t="s">
        <v>30</v>
      </c>
      <c r="U3" s="274" t="s">
        <v>25</v>
      </c>
      <c r="V3" s="240" t="s">
        <v>26</v>
      </c>
      <c r="W3" s="240" t="s">
        <v>26</v>
      </c>
      <c r="X3" s="240" t="s">
        <v>27</v>
      </c>
      <c r="Y3" s="240" t="s">
        <v>28</v>
      </c>
      <c r="Z3" s="273" t="s">
        <v>29</v>
      </c>
      <c r="AA3" s="273" t="s">
        <v>30</v>
      </c>
      <c r="AB3" s="240" t="s">
        <v>25</v>
      </c>
      <c r="AC3" s="240" t="s">
        <v>26</v>
      </c>
      <c r="AD3" s="240" t="s">
        <v>26</v>
      </c>
      <c r="AE3" s="240" t="s">
        <v>27</v>
      </c>
      <c r="AF3" s="240" t="s">
        <v>28</v>
      </c>
      <c r="AG3" s="273" t="s">
        <v>29</v>
      </c>
    </row>
    <row r="4" spans="2:33" ht="45" customHeight="1" thickBot="1">
      <c r="B4" s="25"/>
      <c r="C4" s="11">
        <v>1</v>
      </c>
      <c r="D4" s="11">
        <f>C4+1</f>
        <v>2</v>
      </c>
      <c r="E4" s="250">
        <f t="shared" ref="E4:AG4" si="0">D4+1</f>
        <v>3</v>
      </c>
      <c r="F4" s="250">
        <f t="shared" si="0"/>
        <v>4</v>
      </c>
      <c r="G4" s="11">
        <f t="shared" si="0"/>
        <v>5</v>
      </c>
      <c r="H4" s="11">
        <f t="shared" si="0"/>
        <v>6</v>
      </c>
      <c r="I4" s="11">
        <f t="shared" si="0"/>
        <v>7</v>
      </c>
      <c r="J4" s="11">
        <f t="shared" si="0"/>
        <v>8</v>
      </c>
      <c r="K4" s="11">
        <f t="shared" si="0"/>
        <v>9</v>
      </c>
      <c r="L4" s="250">
        <f t="shared" si="0"/>
        <v>10</v>
      </c>
      <c r="M4" s="250">
        <f t="shared" si="0"/>
        <v>11</v>
      </c>
      <c r="N4" s="11">
        <f t="shared" si="0"/>
        <v>12</v>
      </c>
      <c r="O4" s="11">
        <f t="shared" si="0"/>
        <v>13</v>
      </c>
      <c r="P4" s="11">
        <f t="shared" si="0"/>
        <v>14</v>
      </c>
      <c r="Q4" s="11">
        <f t="shared" si="0"/>
        <v>15</v>
      </c>
      <c r="R4" s="11">
        <f t="shared" si="0"/>
        <v>16</v>
      </c>
      <c r="S4" s="250">
        <f t="shared" si="0"/>
        <v>17</v>
      </c>
      <c r="T4" s="250">
        <f t="shared" si="0"/>
        <v>18</v>
      </c>
      <c r="U4" s="11">
        <f t="shared" si="0"/>
        <v>19</v>
      </c>
      <c r="V4" s="11">
        <f t="shared" si="0"/>
        <v>20</v>
      </c>
      <c r="W4" s="11">
        <f t="shared" si="0"/>
        <v>21</v>
      </c>
      <c r="X4" s="11">
        <f t="shared" si="0"/>
        <v>22</v>
      </c>
      <c r="Y4" s="11">
        <f t="shared" si="0"/>
        <v>23</v>
      </c>
      <c r="Z4" s="11">
        <f t="shared" si="0"/>
        <v>24</v>
      </c>
      <c r="AA4" s="11">
        <f t="shared" si="0"/>
        <v>25</v>
      </c>
      <c r="AB4" s="11">
        <f t="shared" si="0"/>
        <v>26</v>
      </c>
      <c r="AC4" s="11">
        <f t="shared" si="0"/>
        <v>27</v>
      </c>
      <c r="AD4" s="11">
        <f t="shared" si="0"/>
        <v>28</v>
      </c>
      <c r="AE4" s="11">
        <f t="shared" si="0"/>
        <v>29</v>
      </c>
      <c r="AF4" s="11">
        <f t="shared" si="0"/>
        <v>30</v>
      </c>
      <c r="AG4" s="12">
        <f t="shared" si="0"/>
        <v>31</v>
      </c>
    </row>
    <row r="5" spans="2:33" ht="79" customHeight="1" thickBot="1">
      <c r="B5" s="251" t="s">
        <v>33</v>
      </c>
      <c r="C5" s="252"/>
      <c r="D5" s="252"/>
      <c r="E5" s="391" t="s">
        <v>71</v>
      </c>
      <c r="F5" s="392"/>
      <c r="G5" s="73" t="s">
        <v>80</v>
      </c>
      <c r="H5" s="73" t="s">
        <v>43</v>
      </c>
      <c r="I5" s="73" t="s">
        <v>43</v>
      </c>
      <c r="J5" s="73" t="s">
        <v>66</v>
      </c>
      <c r="K5" s="73" t="s">
        <v>66</v>
      </c>
      <c r="L5" s="391" t="s">
        <v>71</v>
      </c>
      <c r="M5" s="392"/>
      <c r="N5" s="73" t="s">
        <v>80</v>
      </c>
      <c r="O5" s="388"/>
      <c r="P5" s="388"/>
      <c r="Q5" s="15" t="s">
        <v>38</v>
      </c>
      <c r="R5" s="73" t="s">
        <v>66</v>
      </c>
      <c r="S5" s="391" t="s">
        <v>71</v>
      </c>
      <c r="T5" s="392"/>
      <c r="U5" s="73" t="s">
        <v>80</v>
      </c>
      <c r="V5" s="254"/>
      <c r="W5" s="73" t="s">
        <v>43</v>
      </c>
      <c r="X5" s="15" t="s">
        <v>38</v>
      </c>
      <c r="Y5" s="73" t="s">
        <v>66</v>
      </c>
      <c r="Z5" s="391" t="s">
        <v>71</v>
      </c>
      <c r="AA5" s="392"/>
      <c r="AB5" s="73" t="s">
        <v>80</v>
      </c>
      <c r="AC5" s="255"/>
      <c r="AD5" s="252"/>
      <c r="AE5" s="15" t="s">
        <v>38</v>
      </c>
      <c r="AF5" s="73" t="s">
        <v>66</v>
      </c>
      <c r="AG5" s="275"/>
    </row>
    <row r="6" spans="2:33" ht="57" customHeight="1">
      <c r="B6" s="385" t="s">
        <v>24</v>
      </c>
      <c r="C6" s="62"/>
      <c r="D6" s="30"/>
      <c r="E6" s="389" t="s">
        <v>77</v>
      </c>
      <c r="F6" s="390"/>
      <c r="G6" s="76" t="s">
        <v>77</v>
      </c>
      <c r="H6" s="78"/>
      <c r="I6" s="114" t="s">
        <v>77</v>
      </c>
      <c r="J6" s="62"/>
      <c r="K6" s="76" t="s">
        <v>77</v>
      </c>
      <c r="L6" s="361" t="s">
        <v>79</v>
      </c>
      <c r="M6" s="362"/>
      <c r="N6" s="76" t="s">
        <v>77</v>
      </c>
      <c r="O6" s="79"/>
      <c r="P6" s="79"/>
      <c r="Q6" s="76" t="s">
        <v>73</v>
      </c>
      <c r="R6" s="76" t="s">
        <v>77</v>
      </c>
      <c r="S6" s="62"/>
      <c r="T6" s="30"/>
      <c r="U6" s="114" t="s">
        <v>77</v>
      </c>
      <c r="V6" s="78"/>
      <c r="W6" s="114" t="s">
        <v>77</v>
      </c>
      <c r="X6" s="76" t="s">
        <v>73</v>
      </c>
      <c r="Y6" s="76" t="s">
        <v>77</v>
      </c>
      <c r="Z6" s="30"/>
      <c r="AA6" s="30"/>
      <c r="AB6" s="76" t="s">
        <v>77</v>
      </c>
      <c r="AC6" s="30"/>
      <c r="AD6" s="30"/>
      <c r="AE6" s="76" t="s">
        <v>73</v>
      </c>
      <c r="AF6" s="76" t="s">
        <v>77</v>
      </c>
      <c r="AG6" s="31"/>
    </row>
    <row r="7" spans="2:33" s="277" customFormat="1" ht="239" customHeight="1">
      <c r="B7" s="386"/>
      <c r="C7" s="262"/>
      <c r="D7" s="22"/>
      <c r="E7" s="395" t="s">
        <v>129</v>
      </c>
      <c r="F7" s="396"/>
      <c r="G7" s="276" t="s">
        <v>130</v>
      </c>
      <c r="I7" s="278" t="s">
        <v>131</v>
      </c>
      <c r="J7" s="262"/>
      <c r="K7" s="279" t="s">
        <v>132</v>
      </c>
      <c r="L7" s="393" t="s">
        <v>133</v>
      </c>
      <c r="M7" s="394"/>
      <c r="N7" s="276" t="s">
        <v>134</v>
      </c>
      <c r="O7" s="280"/>
      <c r="P7" s="280"/>
      <c r="Q7" s="281" t="s">
        <v>135</v>
      </c>
      <c r="R7" s="279" t="s">
        <v>132</v>
      </c>
      <c r="S7" s="282"/>
      <c r="T7" s="22"/>
      <c r="U7" s="276" t="s">
        <v>136</v>
      </c>
      <c r="V7" s="283"/>
      <c r="W7" s="278" t="s">
        <v>131</v>
      </c>
      <c r="X7" s="284" t="s">
        <v>137</v>
      </c>
      <c r="Y7" s="279" t="s">
        <v>132</v>
      </c>
      <c r="AB7" s="276" t="s">
        <v>138</v>
      </c>
      <c r="AC7" s="22"/>
      <c r="AD7" s="22"/>
      <c r="AE7" s="284" t="s">
        <v>137</v>
      </c>
      <c r="AF7" s="279" t="s">
        <v>132</v>
      </c>
      <c r="AG7" s="28"/>
    </row>
    <row r="8" spans="2:33" s="286" customFormat="1" ht="24" customHeight="1" thickBot="1">
      <c r="B8" s="387"/>
      <c r="C8" s="107"/>
      <c r="D8" s="107"/>
      <c r="E8" s="285">
        <v>7</v>
      </c>
      <c r="F8" s="285">
        <v>7</v>
      </c>
      <c r="G8" s="285">
        <v>2</v>
      </c>
      <c r="I8" s="287">
        <v>3</v>
      </c>
      <c r="J8" s="107"/>
      <c r="K8" s="288">
        <v>3</v>
      </c>
      <c r="L8" s="289">
        <v>7</v>
      </c>
      <c r="M8" s="290">
        <v>7</v>
      </c>
      <c r="N8" s="285">
        <v>2</v>
      </c>
      <c r="O8" s="107"/>
      <c r="P8" s="107"/>
      <c r="Q8" s="291">
        <v>4</v>
      </c>
      <c r="R8" s="288">
        <v>3</v>
      </c>
      <c r="S8" s="107"/>
      <c r="T8" s="107"/>
      <c r="U8" s="285">
        <v>2</v>
      </c>
      <c r="V8" s="107"/>
      <c r="W8" s="287">
        <v>3</v>
      </c>
      <c r="X8" s="291">
        <v>4</v>
      </c>
      <c r="Y8" s="288">
        <v>3</v>
      </c>
      <c r="AB8" s="285">
        <v>2</v>
      </c>
      <c r="AC8" s="107"/>
      <c r="AD8" s="107"/>
      <c r="AE8" s="291">
        <v>4</v>
      </c>
      <c r="AF8" s="288">
        <v>3</v>
      </c>
      <c r="AG8" s="108"/>
    </row>
  </sheetData>
  <mergeCells count="11">
    <mergeCell ref="L5:M5"/>
    <mergeCell ref="Z5:AA5"/>
    <mergeCell ref="S5:T5"/>
    <mergeCell ref="E7:F7"/>
    <mergeCell ref="B6:B8"/>
    <mergeCell ref="B2:AG2"/>
    <mergeCell ref="O5:P5"/>
    <mergeCell ref="E6:F6"/>
    <mergeCell ref="E5:F5"/>
    <mergeCell ref="L7:M7"/>
    <mergeCell ref="L6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4010-C6AA-C74A-84E6-AA50BF00B97C}">
  <sheetPr>
    <tabColor rgb="FF00B0F0"/>
  </sheetPr>
  <dimension ref="B1:AD8"/>
  <sheetViews>
    <sheetView topLeftCell="A2" zoomScale="40" zoomScaleNormal="40" workbookViewId="0">
      <selection activeCell="A9" sqref="A9:XFD16"/>
    </sheetView>
  </sheetViews>
  <sheetFormatPr baseColWidth="10" defaultRowHeight="26"/>
  <cols>
    <col min="1" max="1" width="10.69921875" style="32"/>
    <col min="2" max="2" width="11.69921875" style="32" customWidth="1"/>
    <col min="3" max="3" width="14.59765625" style="32" customWidth="1"/>
    <col min="4" max="4" width="15.296875" style="32" customWidth="1"/>
    <col min="5" max="5" width="11.69921875" style="32" customWidth="1"/>
    <col min="6" max="6" width="14.69921875" style="32" customWidth="1"/>
    <col min="7" max="7" width="16.296875" style="32" bestFit="1" customWidth="1"/>
    <col min="8" max="8" width="13.296875" style="32" customWidth="1"/>
    <col min="9" max="10" width="11.69921875" style="32" customWidth="1"/>
    <col min="11" max="11" width="14.796875" style="32" customWidth="1"/>
    <col min="12" max="12" width="11.69921875" style="32" customWidth="1"/>
    <col min="13" max="13" width="3.69921875" style="32" bestFit="1" customWidth="1"/>
    <col min="14" max="14" width="11.69921875" style="32" customWidth="1"/>
    <col min="15" max="15" width="13" style="32" customWidth="1"/>
    <col min="16" max="17" width="11.69921875" style="32" customWidth="1"/>
    <col min="18" max="18" width="15.296875" style="32" customWidth="1"/>
    <col min="19" max="19" width="14.3984375" style="32" customWidth="1"/>
    <col min="20" max="20" width="14.8984375" style="32" customWidth="1"/>
    <col min="21" max="21" width="16.296875" style="32" bestFit="1" customWidth="1"/>
    <col min="22" max="24" width="11.69921875" style="32" customWidth="1"/>
    <col min="25" max="25" width="14.19921875" style="32" customWidth="1"/>
    <col min="26" max="26" width="14.3984375" style="32" customWidth="1"/>
    <col min="27" max="27" width="13.8984375" style="32" customWidth="1"/>
    <col min="28" max="28" width="16.296875" style="32" bestFit="1" customWidth="1"/>
    <col min="29" max="29" width="11.69921875" style="32" customWidth="1"/>
    <col min="30" max="30" width="24.19921875" style="32" customWidth="1"/>
    <col min="31" max="16384" width="10.69921875" style="32"/>
  </cols>
  <sheetData>
    <row r="1" spans="2:30" ht="35" customHeight="1" thickBot="1"/>
    <row r="2" spans="2:30" ht="70" customHeight="1" thickBot="1">
      <c r="B2" s="339" t="s">
        <v>8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</row>
    <row r="3" spans="2:30" ht="35" customHeight="1">
      <c r="B3" s="272"/>
      <c r="C3" s="273" t="s">
        <v>30</v>
      </c>
      <c r="D3" s="240" t="s">
        <v>25</v>
      </c>
      <c r="E3" s="240" t="s">
        <v>26</v>
      </c>
      <c r="F3" s="240" t="s">
        <v>26</v>
      </c>
      <c r="G3" s="240" t="s">
        <v>27</v>
      </c>
      <c r="H3" s="240" t="s">
        <v>28</v>
      </c>
      <c r="I3" s="273" t="s">
        <v>29</v>
      </c>
      <c r="J3" s="273" t="s">
        <v>30</v>
      </c>
      <c r="K3" s="240" t="s">
        <v>25</v>
      </c>
      <c r="L3" s="240" t="s">
        <v>26</v>
      </c>
      <c r="M3" s="240" t="s">
        <v>26</v>
      </c>
      <c r="N3" s="240" t="s">
        <v>27</v>
      </c>
      <c r="O3" s="240" t="s">
        <v>28</v>
      </c>
      <c r="P3" s="273" t="s">
        <v>29</v>
      </c>
      <c r="Q3" s="273" t="s">
        <v>30</v>
      </c>
      <c r="R3" s="240" t="s">
        <v>25</v>
      </c>
      <c r="S3" s="240" t="s">
        <v>26</v>
      </c>
      <c r="T3" s="240" t="s">
        <v>26</v>
      </c>
      <c r="U3" s="240" t="s">
        <v>27</v>
      </c>
      <c r="V3" s="240" t="s">
        <v>28</v>
      </c>
      <c r="W3" s="273" t="s">
        <v>29</v>
      </c>
      <c r="X3" s="273" t="s">
        <v>30</v>
      </c>
      <c r="Y3" s="240" t="s">
        <v>25</v>
      </c>
      <c r="Z3" s="240" t="s">
        <v>26</v>
      </c>
      <c r="AA3" s="240" t="s">
        <v>26</v>
      </c>
      <c r="AB3" s="240" t="s">
        <v>27</v>
      </c>
      <c r="AC3" s="240" t="s">
        <v>28</v>
      </c>
      <c r="AD3" s="273" t="s">
        <v>29</v>
      </c>
    </row>
    <row r="4" spans="2:30" ht="45" customHeight="1" thickBot="1">
      <c r="B4" s="25"/>
      <c r="C4" s="250">
        <v>1</v>
      </c>
      <c r="D4" s="11">
        <f>C4+1</f>
        <v>2</v>
      </c>
      <c r="E4" s="11">
        <f t="shared" ref="E4:AD4" si="0">D4+1</f>
        <v>3</v>
      </c>
      <c r="F4" s="11">
        <f t="shared" si="0"/>
        <v>4</v>
      </c>
      <c r="G4" s="11">
        <f t="shared" si="0"/>
        <v>5</v>
      </c>
      <c r="H4" s="11">
        <f t="shared" si="0"/>
        <v>6</v>
      </c>
      <c r="I4" s="250">
        <f t="shared" si="0"/>
        <v>7</v>
      </c>
      <c r="J4" s="250">
        <f t="shared" si="0"/>
        <v>8</v>
      </c>
      <c r="K4" s="11">
        <f t="shared" si="0"/>
        <v>9</v>
      </c>
      <c r="L4" s="11">
        <f t="shared" si="0"/>
        <v>10</v>
      </c>
      <c r="M4" s="11">
        <f t="shared" si="0"/>
        <v>11</v>
      </c>
      <c r="N4" s="11">
        <f t="shared" si="0"/>
        <v>12</v>
      </c>
      <c r="O4" s="11">
        <f t="shared" si="0"/>
        <v>13</v>
      </c>
      <c r="P4" s="250">
        <f t="shared" si="0"/>
        <v>14</v>
      </c>
      <c r="Q4" s="250">
        <f t="shared" si="0"/>
        <v>15</v>
      </c>
      <c r="R4" s="11">
        <f t="shared" si="0"/>
        <v>16</v>
      </c>
      <c r="S4" s="11">
        <f t="shared" si="0"/>
        <v>17</v>
      </c>
      <c r="T4" s="11">
        <f t="shared" si="0"/>
        <v>18</v>
      </c>
      <c r="U4" s="11">
        <f t="shared" si="0"/>
        <v>19</v>
      </c>
      <c r="V4" s="11">
        <f t="shared" si="0"/>
        <v>20</v>
      </c>
      <c r="W4" s="250">
        <f t="shared" si="0"/>
        <v>21</v>
      </c>
      <c r="X4" s="250">
        <f t="shared" si="0"/>
        <v>22</v>
      </c>
      <c r="Y4" s="11">
        <f t="shared" si="0"/>
        <v>23</v>
      </c>
      <c r="Z4" s="11">
        <f t="shared" si="0"/>
        <v>24</v>
      </c>
      <c r="AA4" s="11">
        <f t="shared" si="0"/>
        <v>25</v>
      </c>
      <c r="AB4" s="11">
        <f t="shared" si="0"/>
        <v>26</v>
      </c>
      <c r="AC4" s="11">
        <f t="shared" si="0"/>
        <v>27</v>
      </c>
      <c r="AD4" s="250">
        <f t="shared" si="0"/>
        <v>28</v>
      </c>
    </row>
    <row r="5" spans="2:30" ht="57" customHeight="1" thickBot="1">
      <c r="B5" s="251" t="s">
        <v>33</v>
      </c>
      <c r="C5" s="252"/>
      <c r="D5" s="73" t="s">
        <v>80</v>
      </c>
      <c r="E5" s="73" t="s">
        <v>43</v>
      </c>
      <c r="F5" s="73" t="s">
        <v>43</v>
      </c>
      <c r="G5" s="15" t="s">
        <v>38</v>
      </c>
      <c r="H5" s="73" t="s">
        <v>66</v>
      </c>
      <c r="I5" s="391" t="s">
        <v>71</v>
      </c>
      <c r="J5" s="392"/>
      <c r="K5" s="73" t="s">
        <v>80</v>
      </c>
      <c r="L5" s="73" t="s">
        <v>43</v>
      </c>
      <c r="M5" s="255"/>
      <c r="N5" s="73" t="s">
        <v>66</v>
      </c>
      <c r="O5" s="73" t="s">
        <v>66</v>
      </c>
      <c r="P5" s="391" t="s">
        <v>71</v>
      </c>
      <c r="Q5" s="392"/>
      <c r="R5" s="73" t="s">
        <v>80</v>
      </c>
      <c r="S5" s="73" t="s">
        <v>43</v>
      </c>
      <c r="T5" s="73" t="s">
        <v>43</v>
      </c>
      <c r="U5" s="15" t="s">
        <v>38</v>
      </c>
      <c r="V5" s="73" t="s">
        <v>66</v>
      </c>
      <c r="W5" s="391" t="s">
        <v>71</v>
      </c>
      <c r="X5" s="392"/>
      <c r="Y5" s="73" t="s">
        <v>80</v>
      </c>
      <c r="Z5" s="73" t="s">
        <v>43</v>
      </c>
      <c r="AA5" s="73" t="s">
        <v>66</v>
      </c>
      <c r="AB5" s="15" t="s">
        <v>38</v>
      </c>
      <c r="AC5" s="73" t="s">
        <v>48</v>
      </c>
      <c r="AD5" s="115" t="s">
        <v>71</v>
      </c>
    </row>
    <row r="6" spans="2:30" ht="59" customHeight="1">
      <c r="B6" s="385" t="s">
        <v>24</v>
      </c>
      <c r="C6" s="62"/>
      <c r="D6" s="76" t="s">
        <v>77</v>
      </c>
      <c r="E6" s="62"/>
      <c r="F6" s="76" t="s">
        <v>77</v>
      </c>
      <c r="G6" s="76" t="s">
        <v>73</v>
      </c>
      <c r="H6" s="76" t="s">
        <v>77</v>
      </c>
      <c r="I6" s="361" t="s">
        <v>81</v>
      </c>
      <c r="J6" s="362"/>
      <c r="K6" s="76" t="s">
        <v>77</v>
      </c>
      <c r="L6" s="62"/>
      <c r="M6" s="30"/>
      <c r="N6" s="62"/>
      <c r="O6" s="76" t="s">
        <v>77</v>
      </c>
      <c r="P6" s="400" t="s">
        <v>169</v>
      </c>
      <c r="Q6" s="362"/>
      <c r="R6" s="76" t="s">
        <v>77</v>
      </c>
      <c r="S6" s="62"/>
      <c r="T6" s="76" t="s">
        <v>77</v>
      </c>
      <c r="U6" s="76" t="s">
        <v>73</v>
      </c>
      <c r="V6" s="76" t="s">
        <v>77</v>
      </c>
      <c r="W6" s="79"/>
      <c r="X6" s="30"/>
      <c r="Y6" s="76" t="s">
        <v>77</v>
      </c>
      <c r="Z6" s="30"/>
      <c r="AA6" s="76" t="s">
        <v>77</v>
      </c>
      <c r="AB6" s="76" t="s">
        <v>73</v>
      </c>
      <c r="AC6" s="62"/>
      <c r="AD6" s="76" t="s">
        <v>89</v>
      </c>
    </row>
    <row r="7" spans="2:30" s="277" customFormat="1" ht="332" customHeight="1">
      <c r="B7" s="386"/>
      <c r="C7" s="262"/>
      <c r="D7" s="276" t="s">
        <v>139</v>
      </c>
      <c r="E7" s="282"/>
      <c r="F7" s="278" t="s">
        <v>131</v>
      </c>
      <c r="G7" s="284" t="s">
        <v>137</v>
      </c>
      <c r="H7" s="279" t="s">
        <v>132</v>
      </c>
      <c r="I7" s="397" t="s">
        <v>140</v>
      </c>
      <c r="J7" s="394"/>
      <c r="K7" s="276" t="s">
        <v>141</v>
      </c>
      <c r="L7" s="282"/>
      <c r="M7" s="294"/>
      <c r="N7" s="262"/>
      <c r="O7" s="279" t="s">
        <v>132</v>
      </c>
      <c r="P7" s="398" t="s">
        <v>142</v>
      </c>
      <c r="Q7" s="399"/>
      <c r="R7" s="276" t="s">
        <v>143</v>
      </c>
      <c r="S7" s="282"/>
      <c r="T7" s="278" t="s">
        <v>131</v>
      </c>
      <c r="U7" s="284" t="s">
        <v>137</v>
      </c>
      <c r="V7" s="279" t="s">
        <v>132</v>
      </c>
      <c r="W7" s="283"/>
      <c r="X7" s="22"/>
      <c r="Y7" s="276" t="s">
        <v>143</v>
      </c>
      <c r="Z7" s="22"/>
      <c r="AA7" s="279" t="s">
        <v>144</v>
      </c>
      <c r="AB7" s="284" t="s">
        <v>137</v>
      </c>
      <c r="AC7" s="66"/>
      <c r="AD7" s="295" t="s">
        <v>145</v>
      </c>
    </row>
    <row r="8" spans="2:30" s="95" customFormat="1" ht="30" customHeight="1" thickBot="1">
      <c r="B8" s="387"/>
      <c r="C8" s="271"/>
      <c r="D8" s="285">
        <v>2</v>
      </c>
      <c r="E8" s="87"/>
      <c r="F8" s="287">
        <v>3</v>
      </c>
      <c r="G8" s="296">
        <v>4</v>
      </c>
      <c r="H8" s="288">
        <v>3</v>
      </c>
      <c r="I8" s="297">
        <v>7</v>
      </c>
      <c r="J8" s="297">
        <v>7</v>
      </c>
      <c r="K8" s="285">
        <v>2</v>
      </c>
      <c r="L8" s="87"/>
      <c r="M8" s="87"/>
      <c r="N8" s="87"/>
      <c r="O8" s="288">
        <v>3</v>
      </c>
      <c r="P8" s="298">
        <v>7</v>
      </c>
      <c r="Q8" s="298">
        <v>7</v>
      </c>
      <c r="R8" s="285">
        <v>3</v>
      </c>
      <c r="S8" s="87"/>
      <c r="T8" s="287">
        <v>3</v>
      </c>
      <c r="U8" s="296">
        <v>4</v>
      </c>
      <c r="V8" s="288">
        <v>3</v>
      </c>
      <c r="W8" s="271"/>
      <c r="X8" s="87"/>
      <c r="Y8" s="285">
        <v>3</v>
      </c>
      <c r="Z8" s="87"/>
      <c r="AA8" s="288">
        <v>3</v>
      </c>
      <c r="AB8" s="299">
        <v>4</v>
      </c>
      <c r="AC8" s="110"/>
      <c r="AD8" s="300">
        <v>7</v>
      </c>
    </row>
  </sheetData>
  <mergeCells count="9">
    <mergeCell ref="P5:Q5"/>
    <mergeCell ref="W5:X5"/>
    <mergeCell ref="I6:J6"/>
    <mergeCell ref="B2:AD2"/>
    <mergeCell ref="I7:J7"/>
    <mergeCell ref="P7:Q7"/>
    <mergeCell ref="B6:B8"/>
    <mergeCell ref="P6:Q6"/>
    <mergeCell ref="I5:J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09B91-50BC-7748-B896-D06FAA6A21EF}">
  <sheetPr>
    <tabColor rgb="FF00B0F0"/>
  </sheetPr>
  <dimension ref="B1:AG9"/>
  <sheetViews>
    <sheetView topLeftCell="A2" zoomScale="40" zoomScaleNormal="40" workbookViewId="0">
      <selection activeCell="A10" sqref="A10:XFD16"/>
    </sheetView>
  </sheetViews>
  <sheetFormatPr baseColWidth="10" defaultRowHeight="26"/>
  <cols>
    <col min="1" max="2" width="10.69921875" style="32"/>
    <col min="3" max="3" width="20.296875" style="32" customWidth="1"/>
    <col min="4" max="4" width="15.09765625" style="32" customWidth="1"/>
    <col min="5" max="5" width="15.796875" style="32" customWidth="1"/>
    <col min="6" max="6" width="15.3984375" style="32" bestFit="1" customWidth="1"/>
    <col min="7" max="7" width="18.09765625" style="32" customWidth="1"/>
    <col min="8" max="10" width="12.8984375" style="32" customWidth="1"/>
    <col min="11" max="11" width="2.59765625" style="32" bestFit="1" customWidth="1"/>
    <col min="12" max="13" width="12.8984375" style="32" customWidth="1"/>
    <col min="14" max="14" width="15.3984375" style="32" customWidth="1"/>
    <col min="15" max="17" width="12.8984375" style="32" customWidth="1"/>
    <col min="18" max="18" width="3.69921875" style="32" bestFit="1" customWidth="1"/>
    <col min="19" max="19" width="12.8984375" style="32" customWidth="1"/>
    <col min="20" max="20" width="16.69921875" style="32" customWidth="1"/>
    <col min="21" max="21" width="17.69921875" style="32" customWidth="1"/>
    <col min="22" max="22" width="14.3984375" style="32" customWidth="1"/>
    <col min="23" max="24" width="12.8984375" style="32" customWidth="1"/>
    <col min="25" max="25" width="3.69921875" style="32" bestFit="1" customWidth="1"/>
    <col min="26" max="26" width="12.8984375" style="32" customWidth="1"/>
    <col min="27" max="27" width="17.09765625" style="32" customWidth="1"/>
    <col min="28" max="28" width="16.8984375" style="32" customWidth="1"/>
    <col min="29" max="31" width="12.8984375" style="32" customWidth="1"/>
    <col min="32" max="32" width="3.69921875" style="32" bestFit="1" customWidth="1"/>
    <col min="33" max="33" width="12.8984375" style="32" customWidth="1"/>
    <col min="34" max="16384" width="10.69921875" style="32"/>
  </cols>
  <sheetData>
    <row r="1" spans="2:33" ht="35" customHeight="1" thickBot="1"/>
    <row r="2" spans="2:33" ht="70" customHeight="1" thickBot="1">
      <c r="B2" s="339" t="s">
        <v>9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1"/>
    </row>
    <row r="3" spans="2:33" ht="35" customHeight="1">
      <c r="B3" s="272"/>
      <c r="C3" s="273" t="s">
        <v>30</v>
      </c>
      <c r="D3" s="240" t="s">
        <v>25</v>
      </c>
      <c r="E3" s="240" t="s">
        <v>26</v>
      </c>
      <c r="F3" s="240" t="s">
        <v>68</v>
      </c>
      <c r="G3" s="240" t="s">
        <v>27</v>
      </c>
      <c r="H3" s="240" t="s">
        <v>28</v>
      </c>
      <c r="I3" s="273" t="s">
        <v>29</v>
      </c>
      <c r="J3" s="273" t="s">
        <v>30</v>
      </c>
      <c r="K3" s="240" t="s">
        <v>25</v>
      </c>
      <c r="L3" s="240" t="s">
        <v>26</v>
      </c>
      <c r="M3" s="240" t="s">
        <v>68</v>
      </c>
      <c r="N3" s="240" t="s">
        <v>27</v>
      </c>
      <c r="O3" s="240" t="s">
        <v>28</v>
      </c>
      <c r="P3" s="273" t="s">
        <v>29</v>
      </c>
      <c r="Q3" s="273" t="s">
        <v>30</v>
      </c>
      <c r="R3" s="240" t="s">
        <v>25</v>
      </c>
      <c r="S3" s="240" t="s">
        <v>26</v>
      </c>
      <c r="T3" s="240" t="s">
        <v>68</v>
      </c>
      <c r="U3" s="240" t="s">
        <v>27</v>
      </c>
      <c r="V3" s="240" t="s">
        <v>28</v>
      </c>
      <c r="W3" s="273" t="s">
        <v>29</v>
      </c>
      <c r="X3" s="273" t="s">
        <v>30</v>
      </c>
      <c r="Y3" s="240" t="s">
        <v>25</v>
      </c>
      <c r="Z3" s="240" t="s">
        <v>26</v>
      </c>
      <c r="AA3" s="240" t="s">
        <v>68</v>
      </c>
      <c r="AB3" s="240" t="s">
        <v>27</v>
      </c>
      <c r="AC3" s="240" t="s">
        <v>28</v>
      </c>
      <c r="AD3" s="273" t="s">
        <v>29</v>
      </c>
      <c r="AE3" s="273" t="s">
        <v>30</v>
      </c>
      <c r="AF3" s="240" t="s">
        <v>25</v>
      </c>
      <c r="AG3" s="240" t="s">
        <v>26</v>
      </c>
    </row>
    <row r="4" spans="2:33" ht="45" customHeight="1" thickBot="1">
      <c r="B4" s="25"/>
      <c r="C4" s="250">
        <v>1</v>
      </c>
      <c r="D4" s="11">
        <f>C4+1</f>
        <v>2</v>
      </c>
      <c r="E4" s="11">
        <f t="shared" ref="E4:AG4" si="0">D4+1</f>
        <v>3</v>
      </c>
      <c r="F4" s="11">
        <f t="shared" si="0"/>
        <v>4</v>
      </c>
      <c r="G4" s="11">
        <f t="shared" si="0"/>
        <v>5</v>
      </c>
      <c r="H4" s="11">
        <f t="shared" si="0"/>
        <v>6</v>
      </c>
      <c r="I4" s="250">
        <f t="shared" si="0"/>
        <v>7</v>
      </c>
      <c r="J4" s="250">
        <f t="shared" si="0"/>
        <v>8</v>
      </c>
      <c r="K4" s="11">
        <f t="shared" si="0"/>
        <v>9</v>
      </c>
      <c r="L4" s="11">
        <f t="shared" si="0"/>
        <v>10</v>
      </c>
      <c r="M4" s="11">
        <f t="shared" si="0"/>
        <v>11</v>
      </c>
      <c r="N4" s="11">
        <f t="shared" si="0"/>
        <v>12</v>
      </c>
      <c r="O4" s="11">
        <f t="shared" si="0"/>
        <v>13</v>
      </c>
      <c r="P4" s="250">
        <f t="shared" si="0"/>
        <v>14</v>
      </c>
      <c r="Q4" s="250">
        <f t="shared" si="0"/>
        <v>15</v>
      </c>
      <c r="R4" s="11">
        <f t="shared" si="0"/>
        <v>16</v>
      </c>
      <c r="S4" s="11">
        <f t="shared" si="0"/>
        <v>17</v>
      </c>
      <c r="T4" s="11">
        <f t="shared" si="0"/>
        <v>18</v>
      </c>
      <c r="U4" s="11">
        <f t="shared" si="0"/>
        <v>19</v>
      </c>
      <c r="V4" s="11">
        <f t="shared" si="0"/>
        <v>20</v>
      </c>
      <c r="W4" s="250">
        <f t="shared" si="0"/>
        <v>21</v>
      </c>
      <c r="X4" s="250">
        <f t="shared" si="0"/>
        <v>22</v>
      </c>
      <c r="Y4" s="11">
        <f t="shared" si="0"/>
        <v>23</v>
      </c>
      <c r="Z4" s="11">
        <f t="shared" si="0"/>
        <v>24</v>
      </c>
      <c r="AA4" s="11">
        <f t="shared" si="0"/>
        <v>25</v>
      </c>
      <c r="AB4" s="11">
        <f t="shared" si="0"/>
        <v>26</v>
      </c>
      <c r="AC4" s="11">
        <f t="shared" si="0"/>
        <v>27</v>
      </c>
      <c r="AD4" s="250">
        <f t="shared" si="0"/>
        <v>28</v>
      </c>
      <c r="AE4" s="250">
        <f t="shared" si="0"/>
        <v>29</v>
      </c>
      <c r="AF4" s="11">
        <f t="shared" si="0"/>
        <v>30</v>
      </c>
      <c r="AG4" s="12">
        <f t="shared" si="0"/>
        <v>31</v>
      </c>
    </row>
    <row r="5" spans="2:33" ht="57" customHeight="1" thickBot="1">
      <c r="B5" s="251" t="s">
        <v>33</v>
      </c>
      <c r="C5" s="73" t="s">
        <v>71</v>
      </c>
      <c r="D5" s="73" t="s">
        <v>43</v>
      </c>
      <c r="E5" s="73" t="s">
        <v>83</v>
      </c>
      <c r="F5" s="252"/>
      <c r="G5" s="15" t="s">
        <v>38</v>
      </c>
      <c r="H5" s="73" t="s">
        <v>66</v>
      </c>
      <c r="I5" s="391" t="s">
        <v>71</v>
      </c>
      <c r="J5" s="392"/>
      <c r="K5" s="301"/>
      <c r="L5" s="73" t="s">
        <v>43</v>
      </c>
      <c r="M5" s="73" t="s">
        <v>66</v>
      </c>
      <c r="N5" s="15" t="s">
        <v>38</v>
      </c>
      <c r="O5" s="73" t="s">
        <v>66</v>
      </c>
      <c r="P5" s="391" t="s">
        <v>71</v>
      </c>
      <c r="Q5" s="392"/>
      <c r="R5" s="252"/>
      <c r="S5" s="73" t="s">
        <v>43</v>
      </c>
      <c r="T5" s="73" t="s">
        <v>83</v>
      </c>
      <c r="U5" s="15" t="s">
        <v>38</v>
      </c>
      <c r="V5" s="73" t="s">
        <v>66</v>
      </c>
      <c r="W5" s="391" t="s">
        <v>71</v>
      </c>
      <c r="X5" s="392"/>
      <c r="Y5" s="301"/>
      <c r="Z5" s="73" t="s">
        <v>43</v>
      </c>
      <c r="AA5" s="73" t="s">
        <v>83</v>
      </c>
      <c r="AB5" s="15" t="s">
        <v>38</v>
      </c>
      <c r="AC5" s="73" t="s">
        <v>66</v>
      </c>
      <c r="AD5" s="391" t="s">
        <v>71</v>
      </c>
      <c r="AE5" s="392"/>
      <c r="AF5" s="302"/>
      <c r="AG5" s="73" t="s">
        <v>43</v>
      </c>
    </row>
    <row r="6" spans="2:33" ht="57" customHeight="1">
      <c r="B6" s="385" t="s">
        <v>24</v>
      </c>
      <c r="C6" s="76" t="s">
        <v>89</v>
      </c>
      <c r="D6" s="76" t="s">
        <v>77</v>
      </c>
      <c r="E6" s="62"/>
      <c r="F6" s="76" t="s">
        <v>77</v>
      </c>
      <c r="G6" s="76" t="s">
        <v>73</v>
      </c>
      <c r="H6" s="78"/>
      <c r="I6" s="400" t="s">
        <v>77</v>
      </c>
      <c r="J6" s="362"/>
      <c r="K6" s="62"/>
      <c r="L6" s="62"/>
      <c r="M6" s="76" t="s">
        <v>77</v>
      </c>
      <c r="N6" s="76" t="s">
        <v>73</v>
      </c>
      <c r="O6" s="79"/>
      <c r="P6" s="361" t="s">
        <v>82</v>
      </c>
      <c r="Q6" s="362"/>
      <c r="R6" s="82"/>
      <c r="S6" s="62"/>
      <c r="T6" s="76" t="s">
        <v>77</v>
      </c>
      <c r="U6" s="76" t="s">
        <v>73</v>
      </c>
      <c r="V6" s="78"/>
      <c r="W6" s="79"/>
      <c r="X6" s="30"/>
      <c r="Y6" s="82"/>
      <c r="Z6" s="30"/>
      <c r="AA6" s="76" t="s">
        <v>77</v>
      </c>
      <c r="AB6" s="76" t="s">
        <v>73</v>
      </c>
      <c r="AC6" s="30"/>
      <c r="AD6" s="400" t="s">
        <v>90</v>
      </c>
      <c r="AE6" s="362"/>
      <c r="AF6" s="30"/>
      <c r="AG6" s="31"/>
    </row>
    <row r="7" spans="2:33" s="277" customFormat="1" ht="131" customHeight="1">
      <c r="B7" s="386"/>
      <c r="C7" s="401" t="s">
        <v>146</v>
      </c>
      <c r="D7" s="410" t="s">
        <v>147</v>
      </c>
      <c r="E7" s="282"/>
      <c r="F7" s="279" t="s">
        <v>144</v>
      </c>
      <c r="G7" s="412" t="s">
        <v>148</v>
      </c>
      <c r="H7" s="404"/>
      <c r="I7" s="395" t="s">
        <v>67</v>
      </c>
      <c r="J7" s="396"/>
      <c r="K7" s="404"/>
      <c r="L7" s="282"/>
      <c r="M7" s="406" t="s">
        <v>144</v>
      </c>
      <c r="N7" s="412" t="s">
        <v>149</v>
      </c>
      <c r="O7" s="280"/>
      <c r="P7" s="414" t="s">
        <v>150</v>
      </c>
      <c r="Q7" s="415"/>
      <c r="R7" s="21"/>
      <c r="S7" s="282"/>
      <c r="T7" s="279" t="s">
        <v>144</v>
      </c>
      <c r="U7" s="412" t="s">
        <v>149</v>
      </c>
      <c r="V7" s="283"/>
      <c r="W7" s="283"/>
      <c r="X7" s="22"/>
      <c r="Y7" s="21"/>
      <c r="Z7" s="22"/>
      <c r="AA7" s="406" t="s">
        <v>144</v>
      </c>
      <c r="AB7" s="412" t="s">
        <v>149</v>
      </c>
      <c r="AC7" s="283"/>
      <c r="AD7" s="395" t="s">
        <v>151</v>
      </c>
      <c r="AE7" s="396"/>
      <c r="AF7" s="22"/>
      <c r="AG7" s="28"/>
    </row>
    <row r="8" spans="2:33" s="277" customFormat="1" ht="131" customHeight="1">
      <c r="B8" s="403"/>
      <c r="C8" s="402"/>
      <c r="D8" s="411"/>
      <c r="E8" s="303"/>
      <c r="F8" s="278" t="s">
        <v>131</v>
      </c>
      <c r="G8" s="413"/>
      <c r="H8" s="405"/>
      <c r="I8" s="408"/>
      <c r="J8" s="409"/>
      <c r="K8" s="405"/>
      <c r="L8" s="303"/>
      <c r="M8" s="407"/>
      <c r="N8" s="413"/>
      <c r="O8" s="304"/>
      <c r="P8" s="416"/>
      <c r="Q8" s="417"/>
      <c r="R8" s="64"/>
      <c r="S8" s="303"/>
      <c r="T8" s="278" t="s">
        <v>131</v>
      </c>
      <c r="U8" s="413"/>
      <c r="V8" s="305"/>
      <c r="W8" s="305"/>
      <c r="X8" s="63"/>
      <c r="Y8" s="64"/>
      <c r="Z8" s="63"/>
      <c r="AA8" s="407"/>
      <c r="AB8" s="413"/>
      <c r="AC8" s="305"/>
      <c r="AD8" s="408"/>
      <c r="AE8" s="409"/>
      <c r="AF8" s="63"/>
      <c r="AG8" s="65"/>
    </row>
    <row r="9" spans="2:33" s="95" customFormat="1" ht="27" thickBot="1">
      <c r="B9" s="387"/>
      <c r="C9" s="300">
        <v>7</v>
      </c>
      <c r="D9" s="106">
        <v>3</v>
      </c>
      <c r="F9" s="288">
        <v>3</v>
      </c>
      <c r="G9" s="112">
        <v>4</v>
      </c>
      <c r="H9" s="306"/>
      <c r="I9" s="307">
        <v>7</v>
      </c>
      <c r="J9" s="271">
        <v>7</v>
      </c>
      <c r="K9" s="271"/>
      <c r="L9" s="87"/>
      <c r="M9" s="288">
        <v>3</v>
      </c>
      <c r="N9" s="112">
        <v>4</v>
      </c>
      <c r="O9" s="87"/>
      <c r="P9" s="308">
        <v>7</v>
      </c>
      <c r="Q9" s="309">
        <v>7</v>
      </c>
      <c r="R9" s="271"/>
      <c r="S9" s="87"/>
      <c r="T9" s="288">
        <v>3</v>
      </c>
      <c r="U9" s="112">
        <v>4</v>
      </c>
      <c r="V9" s="271"/>
      <c r="W9" s="271"/>
      <c r="X9" s="87"/>
      <c r="Y9" s="271"/>
      <c r="Z9" s="87"/>
      <c r="AA9" s="288">
        <v>3</v>
      </c>
      <c r="AB9" s="112">
        <v>4</v>
      </c>
      <c r="AC9" s="271"/>
      <c r="AD9" s="109">
        <v>7</v>
      </c>
      <c r="AE9" s="109">
        <v>7</v>
      </c>
      <c r="AF9" s="87"/>
      <c r="AG9" s="94"/>
    </row>
  </sheetData>
  <mergeCells count="22">
    <mergeCell ref="I5:J5"/>
    <mergeCell ref="AD6:AE6"/>
    <mergeCell ref="P5:Q5"/>
    <mergeCell ref="AD5:AE5"/>
    <mergeCell ref="W5:X5"/>
    <mergeCell ref="AA7:AA8"/>
    <mergeCell ref="AB7:AB8"/>
    <mergeCell ref="AD7:AE8"/>
    <mergeCell ref="U7:U8"/>
    <mergeCell ref="N7:N8"/>
    <mergeCell ref="P7:Q8"/>
    <mergeCell ref="P6:Q6"/>
    <mergeCell ref="C7:C8"/>
    <mergeCell ref="B6:B9"/>
    <mergeCell ref="B2:AG2"/>
    <mergeCell ref="K7:K8"/>
    <mergeCell ref="M7:M8"/>
    <mergeCell ref="I7:J8"/>
    <mergeCell ref="D7:D8"/>
    <mergeCell ref="G7:G8"/>
    <mergeCell ref="H7:H8"/>
    <mergeCell ref="I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348C-3B36-F14C-84A7-5E25245BEEF0}">
  <sheetPr>
    <tabColor rgb="FF00B0F0"/>
  </sheetPr>
  <dimension ref="B1:AF9"/>
  <sheetViews>
    <sheetView topLeftCell="A2" zoomScale="40" zoomScaleNormal="40" workbookViewId="0">
      <selection activeCell="A10" sqref="A10:XFD16"/>
    </sheetView>
  </sheetViews>
  <sheetFormatPr baseColWidth="10" defaultRowHeight="26"/>
  <cols>
    <col min="1" max="2" width="10.69921875" style="32"/>
    <col min="3" max="3" width="15.796875" style="32" customWidth="1"/>
    <col min="4" max="4" width="16.796875" style="32" customWidth="1"/>
    <col min="5" max="5" width="12.59765625" style="32" customWidth="1"/>
    <col min="6" max="6" width="2.69921875" style="32" bestFit="1" customWidth="1"/>
    <col min="7" max="7" width="2.8984375" style="32" bestFit="1" customWidth="1"/>
    <col min="8" max="8" width="2.69921875" style="32" bestFit="1" customWidth="1"/>
    <col min="9" max="9" width="11.296875" style="32" customWidth="1"/>
    <col min="10" max="11" width="13.69921875" style="32" customWidth="1"/>
    <col min="12" max="12" width="15.796875" style="32" customWidth="1"/>
    <col min="13" max="14" width="11.296875" style="32" customWidth="1"/>
    <col min="15" max="15" width="3.69921875" style="32" bestFit="1" customWidth="1"/>
    <col min="16" max="16" width="11.296875" style="32" customWidth="1"/>
    <col min="17" max="17" width="16.69921875" style="32" customWidth="1"/>
    <col min="18" max="18" width="17.19921875" style="32" customWidth="1"/>
    <col min="19" max="19" width="15.796875" style="32" customWidth="1"/>
    <col min="20" max="21" width="11.296875" style="32" customWidth="1"/>
    <col min="22" max="22" width="3.69921875" style="32" bestFit="1" customWidth="1"/>
    <col min="23" max="23" width="11.296875" style="32" customWidth="1"/>
    <col min="24" max="24" width="14" style="32" customWidth="1"/>
    <col min="25" max="25" width="3.69921875" style="32" bestFit="1" customWidth="1"/>
    <col min="26" max="26" width="15.796875" style="32" customWidth="1"/>
    <col min="27" max="28" width="14" style="32" customWidth="1"/>
    <col min="29" max="30" width="3.69921875" style="32" bestFit="1" customWidth="1"/>
    <col min="31" max="31" width="13.8984375" style="32" customWidth="1"/>
    <col min="32" max="32" width="16.296875" style="32" customWidth="1"/>
    <col min="33" max="16384" width="10.69921875" style="32"/>
  </cols>
  <sheetData>
    <row r="1" spans="2:32" ht="35" customHeight="1" thickBot="1"/>
    <row r="2" spans="2:32" ht="70" customHeight="1" thickBot="1">
      <c r="B2" s="339" t="s">
        <v>10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</row>
    <row r="3" spans="2:32" ht="35" customHeight="1">
      <c r="B3" s="272"/>
      <c r="C3" s="240" t="s">
        <v>26</v>
      </c>
      <c r="D3" s="240" t="s">
        <v>27</v>
      </c>
      <c r="E3" s="240" t="s">
        <v>28</v>
      </c>
      <c r="F3" s="273" t="s">
        <v>29</v>
      </c>
      <c r="G3" s="273" t="s">
        <v>30</v>
      </c>
      <c r="H3" s="273" t="s">
        <v>25</v>
      </c>
      <c r="I3" s="240" t="s">
        <v>26</v>
      </c>
      <c r="J3" s="240" t="s">
        <v>26</v>
      </c>
      <c r="K3" s="240" t="s">
        <v>27</v>
      </c>
      <c r="L3" s="240" t="s">
        <v>28</v>
      </c>
      <c r="M3" s="273" t="s">
        <v>29</v>
      </c>
      <c r="N3" s="273" t="s">
        <v>30</v>
      </c>
      <c r="O3" s="240" t="s">
        <v>25</v>
      </c>
      <c r="P3" s="240" t="s">
        <v>26</v>
      </c>
      <c r="Q3" s="240" t="s">
        <v>26</v>
      </c>
      <c r="R3" s="240" t="s">
        <v>27</v>
      </c>
      <c r="S3" s="240" t="s">
        <v>28</v>
      </c>
      <c r="T3" s="273" t="s">
        <v>29</v>
      </c>
      <c r="U3" s="273" t="s">
        <v>30</v>
      </c>
      <c r="V3" s="240" t="s">
        <v>25</v>
      </c>
      <c r="W3" s="240" t="s">
        <v>26</v>
      </c>
      <c r="X3" s="240" t="s">
        <v>26</v>
      </c>
      <c r="Y3" s="240" t="s">
        <v>27</v>
      </c>
      <c r="Z3" s="240" t="s">
        <v>28</v>
      </c>
      <c r="AA3" s="273" t="s">
        <v>29</v>
      </c>
      <c r="AB3" s="273" t="s">
        <v>30</v>
      </c>
      <c r="AC3" s="240" t="s">
        <v>25</v>
      </c>
      <c r="AD3" s="240" t="s">
        <v>26</v>
      </c>
      <c r="AE3" s="240" t="s">
        <v>26</v>
      </c>
      <c r="AF3" s="240" t="s">
        <v>27</v>
      </c>
    </row>
    <row r="4" spans="2:32" ht="45" customHeight="1" thickBot="1">
      <c r="B4" s="25"/>
      <c r="C4" s="11">
        <v>1</v>
      </c>
      <c r="D4" s="11">
        <f>C4+1</f>
        <v>2</v>
      </c>
      <c r="E4" s="11">
        <f t="shared" ref="E4:AF4" si="0">D4+1</f>
        <v>3</v>
      </c>
      <c r="F4" s="250">
        <f t="shared" si="0"/>
        <v>4</v>
      </c>
      <c r="G4" s="250">
        <f t="shared" si="0"/>
        <v>5</v>
      </c>
      <c r="H4" s="250">
        <f t="shared" si="0"/>
        <v>6</v>
      </c>
      <c r="I4" s="11">
        <f t="shared" si="0"/>
        <v>7</v>
      </c>
      <c r="J4" s="11">
        <f t="shared" si="0"/>
        <v>8</v>
      </c>
      <c r="K4" s="11">
        <f t="shared" si="0"/>
        <v>9</v>
      </c>
      <c r="L4" s="11">
        <f t="shared" si="0"/>
        <v>10</v>
      </c>
      <c r="M4" s="250">
        <f t="shared" si="0"/>
        <v>11</v>
      </c>
      <c r="N4" s="250">
        <f t="shared" si="0"/>
        <v>12</v>
      </c>
      <c r="O4" s="11">
        <f t="shared" si="0"/>
        <v>13</v>
      </c>
      <c r="P4" s="11">
        <f t="shared" si="0"/>
        <v>14</v>
      </c>
      <c r="Q4" s="11">
        <f t="shared" si="0"/>
        <v>15</v>
      </c>
      <c r="R4" s="11">
        <f t="shared" si="0"/>
        <v>16</v>
      </c>
      <c r="S4" s="11">
        <f t="shared" si="0"/>
        <v>17</v>
      </c>
      <c r="T4" s="250">
        <f t="shared" si="0"/>
        <v>18</v>
      </c>
      <c r="U4" s="250">
        <f t="shared" si="0"/>
        <v>19</v>
      </c>
      <c r="V4" s="11">
        <f t="shared" si="0"/>
        <v>20</v>
      </c>
      <c r="W4" s="11">
        <f t="shared" si="0"/>
        <v>21</v>
      </c>
      <c r="X4" s="11">
        <f t="shared" si="0"/>
        <v>22</v>
      </c>
      <c r="Y4" s="11">
        <f t="shared" si="0"/>
        <v>23</v>
      </c>
      <c r="Z4" s="11">
        <f t="shared" si="0"/>
        <v>24</v>
      </c>
      <c r="AA4" s="250">
        <f t="shared" si="0"/>
        <v>25</v>
      </c>
      <c r="AB4" s="250">
        <f t="shared" si="0"/>
        <v>26</v>
      </c>
      <c r="AC4" s="11">
        <f t="shared" si="0"/>
        <v>27</v>
      </c>
      <c r="AD4" s="11">
        <f t="shared" si="0"/>
        <v>28</v>
      </c>
      <c r="AE4" s="11">
        <f t="shared" si="0"/>
        <v>29</v>
      </c>
      <c r="AF4" s="11">
        <f t="shared" si="0"/>
        <v>30</v>
      </c>
    </row>
    <row r="5" spans="2:32" ht="79" customHeight="1" thickBot="1">
      <c r="B5" s="251" t="s">
        <v>33</v>
      </c>
      <c r="C5" s="15" t="s">
        <v>31</v>
      </c>
      <c r="D5" s="15" t="s">
        <v>38</v>
      </c>
      <c r="E5" s="15" t="s">
        <v>31</v>
      </c>
      <c r="F5" s="252"/>
      <c r="G5" s="255"/>
      <c r="H5" s="255"/>
      <c r="I5" s="73" t="s">
        <v>43</v>
      </c>
      <c r="J5" s="73" t="s">
        <v>43</v>
      </c>
      <c r="K5" s="301"/>
      <c r="L5" s="15" t="s">
        <v>31</v>
      </c>
      <c r="M5" s="391" t="s">
        <v>71</v>
      </c>
      <c r="N5" s="392"/>
      <c r="O5" s="301"/>
      <c r="P5" s="73" t="s">
        <v>43</v>
      </c>
      <c r="Q5" s="73" t="s">
        <v>43</v>
      </c>
      <c r="R5" s="15" t="s">
        <v>38</v>
      </c>
      <c r="S5" s="15" t="s">
        <v>31</v>
      </c>
      <c r="T5" s="391" t="s">
        <v>71</v>
      </c>
      <c r="U5" s="392"/>
      <c r="V5" s="302"/>
      <c r="W5" s="73" t="s">
        <v>43</v>
      </c>
      <c r="X5" s="301"/>
      <c r="Y5" s="301"/>
      <c r="Z5" s="15" t="s">
        <v>31</v>
      </c>
      <c r="AA5" s="391" t="s">
        <v>71</v>
      </c>
      <c r="AB5" s="392"/>
      <c r="AC5" s="255"/>
      <c r="AD5" s="252"/>
      <c r="AE5" s="73" t="s">
        <v>66</v>
      </c>
      <c r="AF5" s="15" t="s">
        <v>38</v>
      </c>
    </row>
    <row r="6" spans="2:32" ht="58" customHeight="1">
      <c r="B6" s="385" t="s">
        <v>24</v>
      </c>
      <c r="C6" s="76" t="s">
        <v>77</v>
      </c>
      <c r="D6" s="76" t="s">
        <v>73</v>
      </c>
      <c r="E6" s="76" t="s">
        <v>85</v>
      </c>
      <c r="F6" s="81"/>
      <c r="G6" s="62"/>
      <c r="H6" s="78"/>
      <c r="I6" s="78"/>
      <c r="J6" s="62"/>
      <c r="K6" s="62"/>
      <c r="L6" s="76" t="s">
        <v>77</v>
      </c>
      <c r="M6" s="361" t="s">
        <v>84</v>
      </c>
      <c r="N6" s="362"/>
      <c r="O6" s="79"/>
      <c r="P6" s="79"/>
      <c r="Q6" s="76" t="s">
        <v>85</v>
      </c>
      <c r="R6" s="76" t="s">
        <v>73</v>
      </c>
      <c r="S6" s="76" t="s">
        <v>77</v>
      </c>
      <c r="T6" s="361" t="s">
        <v>91</v>
      </c>
      <c r="U6" s="362"/>
      <c r="V6" s="78"/>
      <c r="W6" s="79"/>
      <c r="X6" s="82"/>
      <c r="Y6" s="82"/>
      <c r="Z6" s="114" t="s">
        <v>77</v>
      </c>
      <c r="AA6" s="389" t="s">
        <v>77</v>
      </c>
      <c r="AB6" s="390"/>
      <c r="AC6" s="30"/>
      <c r="AD6" s="30"/>
      <c r="AE6" s="30"/>
      <c r="AF6" s="76" t="s">
        <v>73</v>
      </c>
    </row>
    <row r="7" spans="2:32" s="277" customFormat="1" ht="148" customHeight="1">
      <c r="B7" s="386"/>
      <c r="C7" s="279" t="s">
        <v>144</v>
      </c>
      <c r="D7" s="412" t="s">
        <v>149</v>
      </c>
      <c r="E7" s="418" t="s">
        <v>152</v>
      </c>
      <c r="F7" s="294"/>
      <c r="G7" s="262"/>
      <c r="H7" s="292"/>
      <c r="I7" s="292"/>
      <c r="J7" s="310"/>
      <c r="K7" s="262"/>
      <c r="L7" s="311" t="s">
        <v>132</v>
      </c>
      <c r="M7" s="420" t="s">
        <v>153</v>
      </c>
      <c r="N7" s="421"/>
      <c r="O7" s="280"/>
      <c r="P7" s="280"/>
      <c r="Q7" s="432" t="s">
        <v>131</v>
      </c>
      <c r="R7" s="412" t="s">
        <v>149</v>
      </c>
      <c r="S7" s="311" t="s">
        <v>132</v>
      </c>
      <c r="T7" s="428" t="s">
        <v>154</v>
      </c>
      <c r="U7" s="429"/>
      <c r="V7" s="283"/>
      <c r="W7" s="283"/>
      <c r="X7" s="21"/>
      <c r="Y7" s="21"/>
      <c r="Z7" s="311" t="s">
        <v>132</v>
      </c>
      <c r="AA7" s="424" t="s">
        <v>155</v>
      </c>
      <c r="AB7" s="425"/>
      <c r="AC7" s="22"/>
      <c r="AD7" s="22"/>
      <c r="AE7" s="22"/>
      <c r="AF7" s="412" t="s">
        <v>149</v>
      </c>
    </row>
    <row r="8" spans="2:32" s="277" customFormat="1" ht="148" customHeight="1">
      <c r="B8" s="403"/>
      <c r="C8" s="278" t="s">
        <v>131</v>
      </c>
      <c r="D8" s="413"/>
      <c r="E8" s="419"/>
      <c r="F8" s="312"/>
      <c r="G8" s="313"/>
      <c r="H8" s="314"/>
      <c r="I8" s="314"/>
      <c r="J8" s="315"/>
      <c r="K8" s="313"/>
      <c r="L8" s="316" t="s">
        <v>156</v>
      </c>
      <c r="M8" s="422"/>
      <c r="N8" s="423"/>
      <c r="O8" s="304"/>
      <c r="P8" s="304"/>
      <c r="Q8" s="433"/>
      <c r="R8" s="413"/>
      <c r="S8" s="316" t="s">
        <v>156</v>
      </c>
      <c r="T8" s="430"/>
      <c r="U8" s="431"/>
      <c r="V8" s="305"/>
      <c r="W8" s="305"/>
      <c r="X8" s="64"/>
      <c r="Y8" s="64"/>
      <c r="Z8" s="316" t="s">
        <v>156</v>
      </c>
      <c r="AA8" s="426"/>
      <c r="AB8" s="427"/>
      <c r="AC8" s="63"/>
      <c r="AD8" s="63"/>
      <c r="AE8" s="63"/>
      <c r="AF8" s="413"/>
    </row>
    <row r="9" spans="2:32" s="95" customFormat="1" ht="27" thickBot="1">
      <c r="B9" s="387"/>
      <c r="C9" s="90">
        <v>3</v>
      </c>
      <c r="D9" s="112">
        <v>4</v>
      </c>
      <c r="E9" s="317">
        <v>2</v>
      </c>
      <c r="F9" s="87"/>
      <c r="G9" s="87"/>
      <c r="H9" s="306"/>
      <c r="I9" s="306"/>
      <c r="J9" s="87"/>
      <c r="K9" s="271"/>
      <c r="L9" s="90">
        <v>3</v>
      </c>
      <c r="M9" s="308">
        <v>7</v>
      </c>
      <c r="N9" s="308">
        <v>7</v>
      </c>
      <c r="O9" s="87"/>
      <c r="P9" s="87"/>
      <c r="Q9" s="90">
        <v>3</v>
      </c>
      <c r="R9" s="112">
        <v>4</v>
      </c>
      <c r="S9" s="90">
        <v>3</v>
      </c>
      <c r="T9" s="300">
        <v>7</v>
      </c>
      <c r="U9" s="300">
        <v>7</v>
      </c>
      <c r="V9" s="271"/>
      <c r="W9" s="271"/>
      <c r="X9" s="271"/>
      <c r="Y9" s="271"/>
      <c r="Z9" s="90">
        <v>3</v>
      </c>
      <c r="AA9" s="285">
        <v>7</v>
      </c>
      <c r="AB9" s="285">
        <v>7</v>
      </c>
      <c r="AC9" s="87"/>
      <c r="AD9" s="87"/>
      <c r="AE9" s="87"/>
      <c r="AF9" s="112">
        <v>4</v>
      </c>
    </row>
  </sheetData>
  <mergeCells count="16">
    <mergeCell ref="M6:N6"/>
    <mergeCell ref="T6:U6"/>
    <mergeCell ref="AA5:AB5"/>
    <mergeCell ref="T5:U5"/>
    <mergeCell ref="T7:U8"/>
    <mergeCell ref="Q7:Q8"/>
    <mergeCell ref="R7:R8"/>
    <mergeCell ref="B2:AF2"/>
    <mergeCell ref="D7:D8"/>
    <mergeCell ref="E7:E8"/>
    <mergeCell ref="M7:N8"/>
    <mergeCell ref="B6:B9"/>
    <mergeCell ref="AA6:AB6"/>
    <mergeCell ref="AA7:AB8"/>
    <mergeCell ref="AF7:AF8"/>
    <mergeCell ref="M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Cours AN1</vt:lpstr>
      <vt:lpstr>Sept. 2025</vt:lpstr>
      <vt:lpstr>Oct. 2025</vt:lpstr>
      <vt:lpstr>Nov. 2025</vt:lpstr>
      <vt:lpstr>Déc-2025</vt:lpstr>
      <vt:lpstr>Jan. 2026</vt:lpstr>
      <vt:lpstr>Fev. 2026</vt:lpstr>
      <vt:lpstr>Mar. 2026</vt:lpstr>
      <vt:lpstr>Avr. 2026</vt:lpstr>
      <vt:lpstr>Mai 2026</vt:lpstr>
      <vt:lpstr>Juin 2026</vt:lpstr>
      <vt:lpstr>Jui. 2026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Estelle BATTIN</cp:lastModifiedBy>
  <cp:lastPrinted>2025-03-23T16:11:03Z</cp:lastPrinted>
  <dcterms:created xsi:type="dcterms:W3CDTF">2024-08-07T18:14:30Z</dcterms:created>
  <dcterms:modified xsi:type="dcterms:W3CDTF">2025-09-19T15:10:51Z</dcterms:modified>
</cp:coreProperties>
</file>